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6.xml" ContentType="application/vnd.openxmlformats-officedocument.spreadsheetml.worksheet+xml"/>
  <Override PartName="/xl/worksheets/sheet20.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20.xml" ContentType="application/vnd.openxmlformats-officedocument.spreadsheetml.comments+xml"/>
  <Override PartName="/xl/comments19.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18.xml" ContentType="application/vnd.openxmlformats-officedocument.spreadsheetml.comments+xml"/>
  <Override PartName="/xl/comments6.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4.xml" ContentType="application/vnd.openxmlformats-officedocument.spreadsheetml.comments+xml"/>
  <Override PartName="/xl/comments9.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7.xml" ContentType="application/vnd.openxmlformats-officedocument.spreadsheetml.comments+xml"/>
  <Override PartName="/xl/comments2.xml" ContentType="application/vnd.openxmlformats-officedocument.spreadsheetml.comments+xml"/>
  <Override PartName="/xl/comments16.xml" ContentType="application/vnd.openxmlformats-officedocument.spreadsheetml.comments+xml"/>
  <Override PartName="/xl/comments15.xml" ContentType="application/vnd.openxmlformats-officedocument.spreadsheetml.comments+xml"/>
  <Override PartName="/xl/comments14.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MorleyHome/Dropbox/70_Cambodia_UNDP/30_AIP_November_2019/"/>
    </mc:Choice>
  </mc:AlternateContent>
  <bookViews>
    <workbookView xWindow="19940" yWindow="460" windowWidth="23840" windowHeight="23680"/>
  </bookViews>
  <sheets>
    <sheet name="NRS Summary" sheetId="26" r:id="rId1"/>
    <sheet name="Sheet1" sheetId="27" r:id="rId2"/>
    <sheet name="NRS 1.1" sheetId="1" r:id="rId3"/>
    <sheet name="NRS 1.2" sheetId="6" r:id="rId4"/>
    <sheet name="NRS 1.3" sheetId="7" r:id="rId5"/>
    <sheet name="NRS 1.4" sheetId="9" r:id="rId6"/>
    <sheet name="NRS 1.5" sheetId="10" r:id="rId7"/>
    <sheet name="NRS 1.6" sheetId="11" r:id="rId8"/>
    <sheet name="NRS 1.7" sheetId="12" r:id="rId9"/>
    <sheet name="NRS 2.1" sheetId="13" r:id="rId10"/>
    <sheet name="NRS 2.2" sheetId="14" r:id="rId11"/>
    <sheet name="NRS 2.3" sheetId="15" r:id="rId12"/>
    <sheet name="NRS 2.4" sheetId="16" r:id="rId13"/>
    <sheet name="NRS 2.5" sheetId="17" r:id="rId14"/>
    <sheet name="NRS 2.6" sheetId="18" r:id="rId15"/>
    <sheet name="NRS 3.1" sheetId="19" r:id="rId16"/>
    <sheet name="NRS 3.2" sheetId="20" r:id="rId17"/>
    <sheet name="NRS 3.3" sheetId="21" r:id="rId18"/>
    <sheet name="NRS 3.4" sheetId="22" r:id="rId19"/>
    <sheet name="NRS 3.5" sheetId="23" r:id="rId20"/>
    <sheet name="NRS 3.6" sheetId="24" r:id="rId21"/>
    <sheet name="NRS Action Plan Budget" sheetId="25" r:id="rId2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I62" i="26" l="1"/>
  <c r="I63" i="26"/>
  <c r="I64" i="26"/>
  <c r="I66" i="26"/>
  <c r="H62" i="26"/>
  <c r="H63" i="26"/>
  <c r="H64" i="26"/>
  <c r="H66" i="26"/>
  <c r="G62" i="26"/>
  <c r="G63" i="26"/>
  <c r="G64" i="26"/>
  <c r="G66" i="26"/>
  <c r="F62" i="26"/>
  <c r="F63" i="26"/>
  <c r="F64" i="26"/>
  <c r="F66" i="26"/>
  <c r="I50" i="26"/>
  <c r="I51" i="26"/>
  <c r="I52" i="26"/>
  <c r="I54" i="26"/>
  <c r="H50" i="26"/>
  <c r="H51" i="26"/>
  <c r="H52" i="26"/>
  <c r="H54" i="26"/>
  <c r="G50" i="26"/>
  <c r="G51" i="26"/>
  <c r="G52" i="26"/>
  <c r="G54" i="26"/>
  <c r="F52" i="26"/>
  <c r="F51" i="26"/>
  <c r="F50" i="26"/>
  <c r="F54" i="26"/>
  <c r="F19" i="26"/>
  <c r="G19" i="26"/>
  <c r="H19" i="26"/>
  <c r="I19" i="26"/>
  <c r="F20" i="26"/>
  <c r="G20" i="26"/>
  <c r="H20" i="26"/>
  <c r="I20" i="26"/>
  <c r="F21" i="26"/>
  <c r="G21" i="26"/>
  <c r="H21" i="26"/>
  <c r="I21" i="26"/>
  <c r="F22" i="26"/>
  <c r="G22" i="26"/>
  <c r="H22" i="26"/>
  <c r="I22" i="26"/>
  <c r="F23" i="26"/>
  <c r="G23" i="26"/>
  <c r="H23" i="26"/>
  <c r="I23" i="26"/>
  <c r="F24" i="26"/>
  <c r="G24" i="26"/>
  <c r="H24" i="26"/>
  <c r="I24" i="26"/>
  <c r="F25" i="26"/>
  <c r="G25" i="26"/>
  <c r="H25" i="26"/>
  <c r="I25" i="26"/>
  <c r="I45" i="26"/>
  <c r="I57" i="26"/>
  <c r="F26" i="26"/>
  <c r="G26" i="26"/>
  <c r="H26" i="26"/>
  <c r="I26" i="26"/>
  <c r="F27" i="26"/>
  <c r="G27" i="26"/>
  <c r="H27" i="26"/>
  <c r="I27" i="26"/>
  <c r="F28" i="26"/>
  <c r="G28" i="26"/>
  <c r="H28" i="26"/>
  <c r="I28" i="26"/>
  <c r="F29" i="26"/>
  <c r="G29" i="26"/>
  <c r="H29" i="26"/>
  <c r="I29" i="26"/>
  <c r="F30" i="26"/>
  <c r="G30" i="26"/>
  <c r="H30" i="26"/>
  <c r="I30" i="26"/>
  <c r="F31" i="26"/>
  <c r="G31" i="26"/>
  <c r="H31" i="26"/>
  <c r="I31" i="26"/>
  <c r="I46" i="26"/>
  <c r="I58" i="26"/>
  <c r="F32" i="26"/>
  <c r="G32" i="26"/>
  <c r="H32" i="26"/>
  <c r="I32" i="26"/>
  <c r="F33" i="26"/>
  <c r="G33" i="26"/>
  <c r="H33" i="26"/>
  <c r="I33" i="26"/>
  <c r="F34" i="26"/>
  <c r="G34" i="26"/>
  <c r="H34" i="26"/>
  <c r="I34" i="26"/>
  <c r="F35" i="26"/>
  <c r="G35" i="26"/>
  <c r="H35" i="26"/>
  <c r="I35" i="26"/>
  <c r="F36" i="26"/>
  <c r="G36" i="26"/>
  <c r="H36" i="26"/>
  <c r="I36" i="26"/>
  <c r="F37" i="26"/>
  <c r="G37" i="26"/>
  <c r="H37" i="26"/>
  <c r="I37" i="26"/>
  <c r="I47" i="26"/>
  <c r="I59" i="26"/>
  <c r="I60" i="26"/>
  <c r="H45" i="26"/>
  <c r="H57" i="26"/>
  <c r="H46" i="26"/>
  <c r="H58" i="26"/>
  <c r="H47" i="26"/>
  <c r="H59" i="26"/>
  <c r="H60" i="26"/>
  <c r="G45" i="26"/>
  <c r="G57" i="26"/>
  <c r="G46" i="26"/>
  <c r="G58" i="26"/>
  <c r="G47" i="26"/>
  <c r="G59" i="26"/>
  <c r="G60" i="26"/>
  <c r="F45" i="26"/>
  <c r="F57" i="26"/>
  <c r="F46" i="26"/>
  <c r="F58" i="26"/>
  <c r="F47" i="26"/>
  <c r="F59" i="26"/>
  <c r="F60" i="26"/>
  <c r="I48" i="26"/>
  <c r="H48" i="26"/>
  <c r="G48" i="26"/>
  <c r="F48" i="26"/>
  <c r="CI18" i="26"/>
  <c r="CJ18" i="26"/>
  <c r="CK18" i="26"/>
  <c r="CL18" i="26"/>
  <c r="CM18" i="26"/>
  <c r="CN18" i="26"/>
  <c r="CO18" i="26"/>
  <c r="CP18" i="26"/>
  <c r="CQ18" i="26"/>
  <c r="CR18" i="26"/>
  <c r="CS18" i="26"/>
  <c r="CT18" i="26"/>
  <c r="CU18" i="26"/>
  <c r="CV18" i="26"/>
  <c r="CW18" i="26"/>
  <c r="CX18" i="26"/>
  <c r="CY18" i="26"/>
  <c r="CZ18" i="26"/>
  <c r="DA18" i="26"/>
  <c r="DB18" i="26"/>
  <c r="DC18" i="26"/>
  <c r="DD18" i="26"/>
  <c r="DE18" i="26"/>
  <c r="DF18" i="26"/>
  <c r="DG18" i="26"/>
  <c r="CH18" i="26"/>
  <c r="CY4" i="26"/>
  <c r="I8" i="12"/>
  <c r="I10" i="22"/>
  <c r="G21" i="22"/>
  <c r="I8" i="20"/>
  <c r="G23" i="20"/>
  <c r="G22" i="20"/>
  <c r="I11" i="17"/>
  <c r="G21" i="17"/>
  <c r="I8" i="17"/>
  <c r="F24" i="17"/>
  <c r="I10" i="13"/>
  <c r="H20" i="13"/>
  <c r="I9" i="13"/>
  <c r="H21" i="13"/>
  <c r="I12" i="13"/>
  <c r="I11" i="13"/>
  <c r="I7" i="13"/>
  <c r="G17" i="13"/>
  <c r="F17" i="13"/>
  <c r="H17" i="13"/>
  <c r="H17" i="14"/>
  <c r="F17" i="14"/>
  <c r="G17" i="14"/>
  <c r="G17" i="15"/>
  <c r="F17" i="15"/>
  <c r="H17" i="15"/>
  <c r="H17" i="16"/>
  <c r="F17" i="16"/>
  <c r="G17" i="16"/>
  <c r="H17" i="21"/>
  <c r="F17" i="21"/>
  <c r="G17" i="21"/>
  <c r="G17" i="1"/>
  <c r="G17" i="6"/>
  <c r="G17" i="7"/>
  <c r="G17" i="9"/>
  <c r="G17" i="10"/>
  <c r="G17" i="11"/>
  <c r="G17" i="12"/>
  <c r="G17" i="17"/>
  <c r="G17" i="18"/>
  <c r="G17" i="19"/>
  <c r="G17" i="20"/>
  <c r="G17" i="22"/>
  <c r="G17" i="23"/>
  <c r="G17" i="24"/>
  <c r="G38" i="26"/>
  <c r="F17" i="1"/>
  <c r="F17" i="6"/>
  <c r="F17" i="7"/>
  <c r="F17" i="9"/>
  <c r="F17" i="10"/>
  <c r="F17" i="11"/>
  <c r="F17" i="12"/>
  <c r="F17" i="17"/>
  <c r="F17" i="18"/>
  <c r="F17" i="19"/>
  <c r="F17" i="20"/>
  <c r="F17" i="22"/>
  <c r="F17" i="23"/>
  <c r="F17" i="24"/>
  <c r="F38" i="26"/>
  <c r="G39" i="26"/>
  <c r="I8" i="7"/>
  <c r="I9" i="7"/>
  <c r="I7" i="21"/>
  <c r="I8" i="21"/>
  <c r="AX39" i="26"/>
  <c r="AW19" i="26"/>
  <c r="AW20" i="26"/>
  <c r="AW21" i="26"/>
  <c r="AW22" i="26"/>
  <c r="AW23" i="26"/>
  <c r="AW24" i="26"/>
  <c r="AW25" i="26"/>
  <c r="AW26" i="26"/>
  <c r="AW27" i="26"/>
  <c r="AW28" i="26"/>
  <c r="AW29" i="26"/>
  <c r="AW30" i="26"/>
  <c r="AW31" i="26"/>
  <c r="AW32" i="26"/>
  <c r="AW33" i="26"/>
  <c r="AW34" i="26"/>
  <c r="AW35" i="26"/>
  <c r="AW36" i="26"/>
  <c r="AW37" i="26"/>
  <c r="AN19" i="26"/>
  <c r="AN20" i="26"/>
  <c r="AN21" i="26"/>
  <c r="AN22" i="26"/>
  <c r="AN23" i="26"/>
  <c r="AN24" i="26"/>
  <c r="AN25" i="26"/>
  <c r="AN26" i="26"/>
  <c r="AN27" i="26"/>
  <c r="AN28" i="26"/>
  <c r="AN29" i="26"/>
  <c r="AN30" i="26"/>
  <c r="AN31" i="26"/>
  <c r="AN32" i="26"/>
  <c r="AN33" i="26"/>
  <c r="AN34" i="26"/>
  <c r="AN35" i="26"/>
  <c r="AN36" i="26"/>
  <c r="AN37" i="26"/>
  <c r="AN38" i="26"/>
  <c r="AO19" i="26"/>
  <c r="AO20" i="26"/>
  <c r="AO21" i="26"/>
  <c r="AO22" i="26"/>
  <c r="AO23" i="26"/>
  <c r="AO24" i="26"/>
  <c r="AO25" i="26"/>
  <c r="AO26" i="26"/>
  <c r="AO27" i="26"/>
  <c r="AO28" i="26"/>
  <c r="AO29" i="26"/>
  <c r="AO30" i="26"/>
  <c r="AO31" i="26"/>
  <c r="AO32" i="26"/>
  <c r="AO33" i="26"/>
  <c r="AO34" i="26"/>
  <c r="AO35" i="26"/>
  <c r="AO36" i="26"/>
  <c r="AO37" i="26"/>
  <c r="AO38" i="26"/>
  <c r="AM19" i="26"/>
  <c r="AM20" i="26"/>
  <c r="AM21" i="26"/>
  <c r="AM22" i="26"/>
  <c r="AM23" i="26"/>
  <c r="AM24" i="26"/>
  <c r="AM25" i="26"/>
  <c r="AM26" i="26"/>
  <c r="AM27" i="26"/>
  <c r="AM28" i="26"/>
  <c r="AM29" i="26"/>
  <c r="AM30" i="26"/>
  <c r="AM31" i="26"/>
  <c r="AM32" i="26"/>
  <c r="AM33" i="26"/>
  <c r="AM34" i="26"/>
  <c r="AM35" i="26"/>
  <c r="AM36" i="26"/>
  <c r="AM37" i="26"/>
  <c r="AM38" i="26"/>
  <c r="AL19" i="26"/>
  <c r="AL20" i="26"/>
  <c r="AL21" i="26"/>
  <c r="AL22" i="26"/>
  <c r="AL23" i="26"/>
  <c r="AL24" i="26"/>
  <c r="AL25" i="26"/>
  <c r="AL26" i="26"/>
  <c r="AL27" i="26"/>
  <c r="AL28" i="26"/>
  <c r="AL29" i="26"/>
  <c r="AL30" i="26"/>
  <c r="AL31" i="26"/>
  <c r="AL32" i="26"/>
  <c r="AL33" i="26"/>
  <c r="AL34" i="26"/>
  <c r="AL35" i="26"/>
  <c r="AL36" i="26"/>
  <c r="AL37" i="26"/>
  <c r="AL38" i="26"/>
  <c r="AK19" i="26"/>
  <c r="AK20" i="26"/>
  <c r="AK21" i="26"/>
  <c r="AK22" i="26"/>
  <c r="AK23" i="26"/>
  <c r="AK24" i="26"/>
  <c r="AK25" i="26"/>
  <c r="AK26" i="26"/>
  <c r="AK27" i="26"/>
  <c r="AK28" i="26"/>
  <c r="AK29" i="26"/>
  <c r="AK30" i="26"/>
  <c r="AK31" i="26"/>
  <c r="AK32" i="26"/>
  <c r="AK33" i="26"/>
  <c r="AK34" i="26"/>
  <c r="AK35" i="26"/>
  <c r="AK36" i="26"/>
  <c r="AK37" i="26"/>
  <c r="AK38" i="26"/>
  <c r="AJ19" i="26"/>
  <c r="AJ20" i="26"/>
  <c r="AJ21" i="26"/>
  <c r="AJ22" i="26"/>
  <c r="AJ23" i="26"/>
  <c r="AJ24" i="26"/>
  <c r="AJ25" i="26"/>
  <c r="AJ26" i="26"/>
  <c r="AJ27" i="26"/>
  <c r="AJ28" i="26"/>
  <c r="AJ29" i="26"/>
  <c r="AJ30" i="26"/>
  <c r="AJ31" i="26"/>
  <c r="AJ32" i="26"/>
  <c r="AJ33" i="26"/>
  <c r="AJ34" i="26"/>
  <c r="AJ35" i="26"/>
  <c r="AJ36" i="26"/>
  <c r="AJ37" i="26"/>
  <c r="AJ38" i="26"/>
  <c r="AI23" i="26"/>
  <c r="AP23" i="26"/>
  <c r="AI27" i="26"/>
  <c r="AP27" i="26"/>
  <c r="AI19" i="26"/>
  <c r="AI20" i="26"/>
  <c r="AI21" i="26"/>
  <c r="AP21" i="26"/>
  <c r="AI22" i="26"/>
  <c r="AP22" i="26"/>
  <c r="AI24" i="26"/>
  <c r="AI25" i="26"/>
  <c r="AP25" i="26"/>
  <c r="AI26" i="26"/>
  <c r="AI28" i="26"/>
  <c r="AI29" i="26"/>
  <c r="AP29" i="26"/>
  <c r="AI30" i="26"/>
  <c r="AI31" i="26"/>
  <c r="AI32" i="26"/>
  <c r="AP32" i="26"/>
  <c r="AI33" i="26"/>
  <c r="AP33" i="26"/>
  <c r="AI34" i="26"/>
  <c r="AI35" i="26"/>
  <c r="AI36" i="26"/>
  <c r="AP36" i="26"/>
  <c r="AI37" i="26"/>
  <c r="AP37" i="26"/>
  <c r="AP35" i="26"/>
  <c r="AP34" i="26"/>
  <c r="AP31" i="26"/>
  <c r="AP30" i="26"/>
  <c r="AP28" i="26"/>
  <c r="AP26" i="26"/>
  <c r="AP24" i="26"/>
  <c r="AP20" i="26"/>
  <c r="AP19" i="26"/>
  <c r="AP38" i="26"/>
  <c r="AV37" i="26"/>
  <c r="AV36" i="26"/>
  <c r="AV35" i="26"/>
  <c r="AV34" i="26"/>
  <c r="AV33" i="26"/>
  <c r="AV32" i="26"/>
  <c r="AU37" i="26"/>
  <c r="AU36" i="26"/>
  <c r="AU35" i="26"/>
  <c r="AU34" i="26"/>
  <c r="AU33" i="26"/>
  <c r="AU32" i="26"/>
  <c r="AT37" i="26"/>
  <c r="AT36" i="26"/>
  <c r="AT35" i="26"/>
  <c r="AT34" i="26"/>
  <c r="AT33" i="26"/>
  <c r="AT32" i="26"/>
  <c r="AS37" i="26"/>
  <c r="AS36" i="26"/>
  <c r="AQ36" i="26"/>
  <c r="AR36" i="26"/>
  <c r="AX36" i="26"/>
  <c r="AS35" i="26"/>
  <c r="AS34" i="26"/>
  <c r="AS33" i="26"/>
  <c r="AS32" i="26"/>
  <c r="AR37" i="26"/>
  <c r="AR35" i="26"/>
  <c r="AR34" i="26"/>
  <c r="AQ34" i="26"/>
  <c r="AX34" i="26"/>
  <c r="AR33" i="26"/>
  <c r="AR32" i="26"/>
  <c r="AQ37" i="26"/>
  <c r="AX37" i="26"/>
  <c r="AQ35" i="26"/>
  <c r="AX35" i="26"/>
  <c r="AQ33" i="26"/>
  <c r="AX33" i="26"/>
  <c r="AQ32" i="26"/>
  <c r="AX32" i="26"/>
  <c r="AV31" i="26"/>
  <c r="AV30" i="26"/>
  <c r="AV29" i="26"/>
  <c r="AV28" i="26"/>
  <c r="AV27" i="26"/>
  <c r="AV26" i="26"/>
  <c r="AU31" i="26"/>
  <c r="AU30" i="26"/>
  <c r="AU29" i="26"/>
  <c r="AU28" i="26"/>
  <c r="AU27" i="26"/>
  <c r="AU26" i="26"/>
  <c r="AT31" i="26"/>
  <c r="AT30" i="26"/>
  <c r="AT29" i="26"/>
  <c r="AT28" i="26"/>
  <c r="AT27" i="26"/>
  <c r="AT26" i="26"/>
  <c r="AS31" i="26"/>
  <c r="AS30" i="26"/>
  <c r="AS29" i="26"/>
  <c r="AQ29" i="26"/>
  <c r="AR29" i="26"/>
  <c r="AX29" i="26"/>
  <c r="AS28" i="26"/>
  <c r="AS27" i="26"/>
  <c r="AS26" i="26"/>
  <c r="AR31" i="26"/>
  <c r="AQ31" i="26"/>
  <c r="AX31" i="26"/>
  <c r="AR30" i="26"/>
  <c r="AR28" i="26"/>
  <c r="AR27" i="26"/>
  <c r="AR26" i="26"/>
  <c r="AQ30" i="26"/>
  <c r="AX30" i="26"/>
  <c r="AQ28" i="26"/>
  <c r="AX28" i="26"/>
  <c r="AQ27" i="26"/>
  <c r="AX27" i="26"/>
  <c r="AQ26" i="26"/>
  <c r="AX26" i="26"/>
  <c r="AV25" i="26"/>
  <c r="AV24" i="26"/>
  <c r="AV23" i="26"/>
  <c r="AV22" i="26"/>
  <c r="AV21" i="26"/>
  <c r="AV20" i="26"/>
  <c r="AU25" i="26"/>
  <c r="AU24" i="26"/>
  <c r="AU23" i="26"/>
  <c r="AU22" i="26"/>
  <c r="AU21" i="26"/>
  <c r="AU20" i="26"/>
  <c r="AT25" i="26"/>
  <c r="AT24" i="26"/>
  <c r="AT23" i="26"/>
  <c r="AT22" i="26"/>
  <c r="AT21" i="26"/>
  <c r="AT20" i="26"/>
  <c r="AS25" i="26"/>
  <c r="AS24" i="26"/>
  <c r="AS23" i="26"/>
  <c r="AS22" i="26"/>
  <c r="AS21" i="26"/>
  <c r="AS20" i="26"/>
  <c r="AR25" i="26"/>
  <c r="AR24" i="26"/>
  <c r="AR23" i="26"/>
  <c r="AR22" i="26"/>
  <c r="AR21" i="26"/>
  <c r="AR20" i="26"/>
  <c r="AQ25" i="26"/>
  <c r="AX25" i="26"/>
  <c r="AQ24" i="26"/>
  <c r="AX24" i="26"/>
  <c r="AQ23" i="26"/>
  <c r="AX23" i="26"/>
  <c r="AQ22" i="26"/>
  <c r="AX22" i="26"/>
  <c r="AQ21" i="26"/>
  <c r="AX21" i="26"/>
  <c r="AQ20" i="26"/>
  <c r="AX20" i="26"/>
  <c r="AB19" i="26"/>
  <c r="AB32" i="26"/>
  <c r="AB20" i="26"/>
  <c r="AB21" i="26"/>
  <c r="AB22" i="26"/>
  <c r="AB23" i="26"/>
  <c r="AB24" i="26"/>
  <c r="AB25" i="26"/>
  <c r="AB26" i="26"/>
  <c r="AB27" i="26"/>
  <c r="AB28" i="26"/>
  <c r="AB29" i="26"/>
  <c r="AB30" i="26"/>
  <c r="AB31" i="26"/>
  <c r="AB33" i="26"/>
  <c r="AB34" i="26"/>
  <c r="AB35" i="26"/>
  <c r="AB36" i="26"/>
  <c r="AB37" i="26"/>
  <c r="AB38" i="26"/>
  <c r="AC20" i="26"/>
  <c r="AD20" i="26"/>
  <c r="AE20" i="26"/>
  <c r="AF20" i="26"/>
  <c r="AG20" i="26"/>
  <c r="AC24" i="26"/>
  <c r="AD24" i="26"/>
  <c r="AE24" i="26"/>
  <c r="AF24" i="26"/>
  <c r="AG24" i="26"/>
  <c r="AC28" i="26"/>
  <c r="AD28" i="26"/>
  <c r="AE28" i="26"/>
  <c r="AF28" i="26"/>
  <c r="AG28" i="26"/>
  <c r="AC32" i="26"/>
  <c r="AD32" i="26"/>
  <c r="AF32" i="26"/>
  <c r="AE32" i="26"/>
  <c r="AG32" i="26"/>
  <c r="AC36" i="26"/>
  <c r="AD36" i="26"/>
  <c r="AE36" i="26"/>
  <c r="AF36" i="26"/>
  <c r="AG36" i="26"/>
  <c r="AC19" i="26"/>
  <c r="AC21" i="26"/>
  <c r="AC22" i="26"/>
  <c r="AC23" i="26"/>
  <c r="AC25" i="26"/>
  <c r="AC26" i="26"/>
  <c r="AC27" i="26"/>
  <c r="AC29" i="26"/>
  <c r="AC30" i="26"/>
  <c r="AC31" i="26"/>
  <c r="AC33" i="26"/>
  <c r="AC34" i="26"/>
  <c r="AC35" i="26"/>
  <c r="AC37" i="26"/>
  <c r="AC38" i="26"/>
  <c r="AD19" i="26"/>
  <c r="AD21" i="26"/>
  <c r="AD22" i="26"/>
  <c r="AD23" i="26"/>
  <c r="AD25" i="26"/>
  <c r="AD26" i="26"/>
  <c r="AD27" i="26"/>
  <c r="AD29" i="26"/>
  <c r="AD30" i="26"/>
  <c r="AD31" i="26"/>
  <c r="AD33" i="26"/>
  <c r="AD34" i="26"/>
  <c r="AD35" i="26"/>
  <c r="AD37" i="26"/>
  <c r="AD38" i="26"/>
  <c r="AE19" i="26"/>
  <c r="AE21" i="26"/>
  <c r="AE22" i="26"/>
  <c r="AE23" i="26"/>
  <c r="AE25" i="26"/>
  <c r="AE26" i="26"/>
  <c r="AE27" i="26"/>
  <c r="AE29" i="26"/>
  <c r="AE30" i="26"/>
  <c r="AE31" i="26"/>
  <c r="AE33" i="26"/>
  <c r="AE34" i="26"/>
  <c r="AE35" i="26"/>
  <c r="AE37" i="26"/>
  <c r="AE38" i="26"/>
  <c r="AF19" i="26"/>
  <c r="AF21" i="26"/>
  <c r="AF22" i="26"/>
  <c r="AF23" i="26"/>
  <c r="AF25" i="26"/>
  <c r="AF26" i="26"/>
  <c r="AF27" i="26"/>
  <c r="AF29" i="26"/>
  <c r="AF30" i="26"/>
  <c r="AF31" i="26"/>
  <c r="AF33" i="26"/>
  <c r="AF34" i="26"/>
  <c r="AF35" i="26"/>
  <c r="AF37" i="26"/>
  <c r="AF38" i="26"/>
  <c r="AG19" i="26"/>
  <c r="AG21" i="26"/>
  <c r="AG22" i="26"/>
  <c r="AG23" i="26"/>
  <c r="AG25" i="26"/>
  <c r="AG26" i="26"/>
  <c r="AG27" i="26"/>
  <c r="AG29" i="26"/>
  <c r="AG30" i="26"/>
  <c r="AG31" i="26"/>
  <c r="AG33" i="26"/>
  <c r="AG34" i="26"/>
  <c r="AG35" i="26"/>
  <c r="AG37" i="26"/>
  <c r="L19" i="26"/>
  <c r="M19" i="26"/>
  <c r="N19" i="26"/>
  <c r="O19" i="26"/>
  <c r="P19" i="26"/>
  <c r="Q19" i="26"/>
  <c r="R19" i="26"/>
  <c r="S19" i="26"/>
  <c r="T19" i="26"/>
  <c r="U19" i="26"/>
  <c r="V19" i="26"/>
  <c r="W19" i="26"/>
  <c r="X19" i="26"/>
  <c r="L20" i="26"/>
  <c r="L21" i="26"/>
  <c r="L22" i="26"/>
  <c r="M22" i="26"/>
  <c r="N22" i="26"/>
  <c r="O22" i="26"/>
  <c r="P22" i="26"/>
  <c r="Q22" i="26"/>
  <c r="R22" i="26"/>
  <c r="S22" i="26"/>
  <c r="T22" i="26"/>
  <c r="U22" i="26"/>
  <c r="V22" i="26"/>
  <c r="W22" i="26"/>
  <c r="X22" i="26"/>
  <c r="L23" i="26"/>
  <c r="M23" i="26"/>
  <c r="N23" i="26"/>
  <c r="O23" i="26"/>
  <c r="P23" i="26"/>
  <c r="Q23" i="26"/>
  <c r="R23" i="26"/>
  <c r="S23" i="26"/>
  <c r="T23" i="26"/>
  <c r="U23" i="26"/>
  <c r="V23" i="26"/>
  <c r="W23" i="26"/>
  <c r="X23" i="26"/>
  <c r="L24" i="26"/>
  <c r="L25" i="26"/>
  <c r="L26" i="26"/>
  <c r="L27" i="26"/>
  <c r="M27" i="26"/>
  <c r="N27" i="26"/>
  <c r="O27" i="26"/>
  <c r="P27" i="26"/>
  <c r="Q27" i="26"/>
  <c r="R27" i="26"/>
  <c r="S27" i="26"/>
  <c r="T27" i="26"/>
  <c r="U27" i="26"/>
  <c r="V27" i="26"/>
  <c r="W27" i="26"/>
  <c r="X27" i="26"/>
  <c r="L28" i="26"/>
  <c r="L29" i="26"/>
  <c r="L30" i="26"/>
  <c r="L31" i="26"/>
  <c r="L32" i="26"/>
  <c r="L33" i="26"/>
  <c r="L34" i="26"/>
  <c r="L35" i="26"/>
  <c r="M35" i="26"/>
  <c r="N35" i="26"/>
  <c r="O35" i="26"/>
  <c r="P35" i="26"/>
  <c r="Q35" i="26"/>
  <c r="R35" i="26"/>
  <c r="S35" i="26"/>
  <c r="T35" i="26"/>
  <c r="U35" i="26"/>
  <c r="V35" i="26"/>
  <c r="W35" i="26"/>
  <c r="X35" i="26"/>
  <c r="L36" i="26"/>
  <c r="L37" i="26"/>
  <c r="M32" i="26"/>
  <c r="M20" i="26"/>
  <c r="M21" i="26"/>
  <c r="M24" i="26"/>
  <c r="M25" i="26"/>
  <c r="M26" i="26"/>
  <c r="M28" i="26"/>
  <c r="M29" i="26"/>
  <c r="M30" i="26"/>
  <c r="M31" i="26"/>
  <c r="M33" i="26"/>
  <c r="M34" i="26"/>
  <c r="M36" i="26"/>
  <c r="M37" i="26"/>
  <c r="M38" i="26"/>
  <c r="N32" i="26"/>
  <c r="N20" i="26"/>
  <c r="N21" i="26"/>
  <c r="N24" i="26"/>
  <c r="N25" i="26"/>
  <c r="N26" i="26"/>
  <c r="N28" i="26"/>
  <c r="N29" i="26"/>
  <c r="N30" i="26"/>
  <c r="N31" i="26"/>
  <c r="N33" i="26"/>
  <c r="N34" i="26"/>
  <c r="N36" i="26"/>
  <c r="N37" i="26"/>
  <c r="N38" i="26"/>
  <c r="O32" i="26"/>
  <c r="O20" i="26"/>
  <c r="O21" i="26"/>
  <c r="O24" i="26"/>
  <c r="O25" i="26"/>
  <c r="O26" i="26"/>
  <c r="O28" i="26"/>
  <c r="O29" i="26"/>
  <c r="O30" i="26"/>
  <c r="O31" i="26"/>
  <c r="O33" i="26"/>
  <c r="O34" i="26"/>
  <c r="O36" i="26"/>
  <c r="O37" i="26"/>
  <c r="O38" i="26"/>
  <c r="P20" i="26"/>
  <c r="P21" i="26"/>
  <c r="P24" i="26"/>
  <c r="P25" i="26"/>
  <c r="P26" i="26"/>
  <c r="P28" i="26"/>
  <c r="P29" i="26"/>
  <c r="P30" i="26"/>
  <c r="P31" i="26"/>
  <c r="P32" i="26"/>
  <c r="P33" i="26"/>
  <c r="P34" i="26"/>
  <c r="P36" i="26"/>
  <c r="P37" i="26"/>
  <c r="P38" i="26"/>
  <c r="Q26" i="26"/>
  <c r="R26" i="26"/>
  <c r="S26" i="26"/>
  <c r="T26" i="26"/>
  <c r="U26" i="26"/>
  <c r="V26" i="26"/>
  <c r="W26" i="26"/>
  <c r="X26" i="26"/>
  <c r="Q30" i="26"/>
  <c r="R30" i="26"/>
  <c r="S30" i="26"/>
  <c r="T30" i="26"/>
  <c r="U30" i="26"/>
  <c r="V30" i="26"/>
  <c r="W30" i="26"/>
  <c r="X30" i="26"/>
  <c r="Q34" i="26"/>
  <c r="R34" i="26"/>
  <c r="S34" i="26"/>
  <c r="T34" i="26"/>
  <c r="U34" i="26"/>
  <c r="V34" i="26"/>
  <c r="W34" i="26"/>
  <c r="X34" i="26"/>
  <c r="Q20" i="26"/>
  <c r="Q21" i="26"/>
  <c r="Q24" i="26"/>
  <c r="Q25" i="26"/>
  <c r="Q28" i="26"/>
  <c r="R28" i="26"/>
  <c r="S28" i="26"/>
  <c r="T28" i="26"/>
  <c r="U28" i="26"/>
  <c r="V28" i="26"/>
  <c r="W28" i="26"/>
  <c r="X28" i="26"/>
  <c r="Q29" i="26"/>
  <c r="Q31" i="26"/>
  <c r="Q32" i="26"/>
  <c r="Q33" i="26"/>
  <c r="R33" i="26"/>
  <c r="S33" i="26"/>
  <c r="T33" i="26"/>
  <c r="U33" i="26"/>
  <c r="V33" i="26"/>
  <c r="W33" i="26"/>
  <c r="X33" i="26"/>
  <c r="Q36" i="26"/>
  <c r="Q37" i="26"/>
  <c r="Q38" i="26"/>
  <c r="R20" i="26"/>
  <c r="R21" i="26"/>
  <c r="R24" i="26"/>
  <c r="R25" i="26"/>
  <c r="R29" i="26"/>
  <c r="R31" i="26"/>
  <c r="R32" i="26"/>
  <c r="R36" i="26"/>
  <c r="R37" i="26"/>
  <c r="R38" i="26"/>
  <c r="T32" i="26"/>
  <c r="U32" i="26"/>
  <c r="V32" i="26"/>
  <c r="W32" i="26"/>
  <c r="S32" i="26"/>
  <c r="X32" i="26"/>
  <c r="S37" i="26"/>
  <c r="T37" i="26"/>
  <c r="U37" i="26"/>
  <c r="V37" i="26"/>
  <c r="W37" i="26"/>
  <c r="X37" i="26"/>
  <c r="S20" i="26"/>
  <c r="S21" i="26"/>
  <c r="S24" i="26"/>
  <c r="S25" i="26"/>
  <c r="S29" i="26"/>
  <c r="S31" i="26"/>
  <c r="S36" i="26"/>
  <c r="S38" i="26"/>
  <c r="T21" i="26"/>
  <c r="U21" i="26"/>
  <c r="V21" i="26"/>
  <c r="W21" i="26"/>
  <c r="X21" i="26"/>
  <c r="T24" i="26"/>
  <c r="U24" i="26"/>
  <c r="V24" i="26"/>
  <c r="W24" i="26"/>
  <c r="X24" i="26"/>
  <c r="T29" i="26"/>
  <c r="U29" i="26"/>
  <c r="V29" i="26"/>
  <c r="W29" i="26"/>
  <c r="X29" i="26"/>
  <c r="T20" i="26"/>
  <c r="T25" i="26"/>
  <c r="T31" i="26"/>
  <c r="T36" i="26"/>
  <c r="T38" i="26"/>
  <c r="U20" i="26"/>
  <c r="U25" i="26"/>
  <c r="U31" i="26"/>
  <c r="U36" i="26"/>
  <c r="U38" i="26"/>
  <c r="V20" i="26"/>
  <c r="V25" i="26"/>
  <c r="V31" i="26"/>
  <c r="V36" i="26"/>
  <c r="V38" i="26"/>
  <c r="W20" i="26"/>
  <c r="W25" i="26"/>
  <c r="W31" i="26"/>
  <c r="W36" i="26"/>
  <c r="W38" i="26"/>
  <c r="X36" i="26"/>
  <c r="X31" i="26"/>
  <c r="X25" i="26"/>
  <c r="X20" i="26"/>
  <c r="AA38" i="26"/>
  <c r="Z38" i="26"/>
  <c r="Y38" i="26"/>
  <c r="AV19" i="26"/>
  <c r="AU19" i="26"/>
  <c r="AT19" i="26"/>
  <c r="AS19" i="26"/>
  <c r="AQ19" i="26"/>
  <c r="AR19" i="26"/>
  <c r="AX19" i="26"/>
  <c r="E37" i="26"/>
  <c r="E36" i="26"/>
  <c r="E35" i="26"/>
  <c r="E34" i="26"/>
  <c r="E33" i="26"/>
  <c r="E32" i="26"/>
  <c r="E31" i="26"/>
  <c r="E30" i="26"/>
  <c r="E29" i="26"/>
  <c r="E28" i="26"/>
  <c r="E27" i="26"/>
  <c r="E26" i="26"/>
  <c r="E25" i="26"/>
  <c r="E24" i="26"/>
  <c r="E23" i="26"/>
  <c r="E22" i="26"/>
  <c r="E21" i="26"/>
  <c r="E20" i="26"/>
  <c r="E19" i="26"/>
  <c r="H17" i="24"/>
  <c r="H17" i="20"/>
  <c r="H17" i="17"/>
  <c r="H17" i="11"/>
  <c r="B37" i="26"/>
  <c r="B36" i="26"/>
  <c r="B35" i="26"/>
  <c r="B34" i="26"/>
  <c r="B33" i="26"/>
  <c r="B32" i="26"/>
  <c r="B31" i="26"/>
  <c r="B30" i="26"/>
  <c r="B29" i="26"/>
  <c r="B28" i="26"/>
  <c r="B27" i="26"/>
  <c r="B26" i="26"/>
  <c r="B25" i="26"/>
  <c r="B24" i="26"/>
  <c r="B23" i="26"/>
  <c r="B22" i="26"/>
  <c r="B21" i="26"/>
  <c r="B20" i="26"/>
  <c r="B19" i="26"/>
  <c r="G18" i="10"/>
  <c r="I6" i="25"/>
  <c r="I7" i="25"/>
  <c r="I8" i="25"/>
  <c r="I9"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58" i="25"/>
  <c r="I59" i="25"/>
  <c r="I60" i="25"/>
  <c r="I61" i="25"/>
  <c r="I62" i="25"/>
  <c r="I63" i="25"/>
  <c r="I64" i="25"/>
  <c r="I65" i="25"/>
  <c r="I66" i="25"/>
  <c r="I67" i="25"/>
  <c r="I68" i="25"/>
  <c r="I69" i="25"/>
  <c r="I72" i="25"/>
  <c r="G70" i="25"/>
  <c r="H70" i="25"/>
  <c r="I70" i="25"/>
  <c r="I7" i="24"/>
  <c r="I8" i="24"/>
  <c r="I9" i="24"/>
  <c r="I10" i="24"/>
  <c r="I11" i="24"/>
  <c r="I12" i="24"/>
  <c r="I13" i="24"/>
  <c r="I17" i="24"/>
  <c r="I7" i="23"/>
  <c r="I8" i="23"/>
  <c r="I9" i="23"/>
  <c r="I10" i="23"/>
  <c r="I11" i="23"/>
  <c r="I12" i="23"/>
  <c r="I13" i="23"/>
  <c r="I17" i="23"/>
  <c r="H17" i="23"/>
  <c r="G18" i="23"/>
  <c r="I8" i="22"/>
  <c r="I9" i="22"/>
  <c r="I11" i="22"/>
  <c r="I12" i="22"/>
  <c r="I13" i="22"/>
  <c r="I9" i="21"/>
  <c r="I10" i="21"/>
  <c r="I11" i="21"/>
  <c r="I12" i="21"/>
  <c r="I13" i="21"/>
  <c r="I17" i="21"/>
  <c r="I7" i="20"/>
  <c r="I9" i="20"/>
  <c r="I10" i="20"/>
  <c r="I11" i="20"/>
  <c r="I12" i="20"/>
  <c r="I13" i="20"/>
  <c r="I17" i="20"/>
  <c r="I7" i="19"/>
  <c r="I8" i="19"/>
  <c r="I9" i="19"/>
  <c r="I10" i="19"/>
  <c r="I11" i="19"/>
  <c r="I12" i="19"/>
  <c r="I13" i="19"/>
  <c r="I17" i="19"/>
  <c r="H17" i="19"/>
  <c r="G18" i="19"/>
  <c r="I7" i="18"/>
  <c r="I8" i="18"/>
  <c r="I9" i="18"/>
  <c r="I10" i="18"/>
  <c r="I11" i="18"/>
  <c r="I12" i="18"/>
  <c r="I13" i="18"/>
  <c r="I17" i="18"/>
  <c r="H17" i="18"/>
  <c r="G18" i="18"/>
  <c r="I10" i="17"/>
  <c r="I12" i="17"/>
  <c r="I13" i="17"/>
  <c r="I7" i="17"/>
  <c r="I9" i="17"/>
  <c r="I17" i="17"/>
  <c r="I7" i="16"/>
  <c r="I8" i="16"/>
  <c r="I17" i="16"/>
  <c r="G18" i="16"/>
  <c r="I7" i="15"/>
  <c r="I8" i="15"/>
  <c r="I17" i="15"/>
  <c r="I7" i="14"/>
  <c r="I8" i="14"/>
  <c r="I9" i="14"/>
  <c r="I17" i="14"/>
  <c r="I8" i="13"/>
  <c r="I17" i="13"/>
  <c r="G18" i="13"/>
  <c r="I7" i="12"/>
  <c r="I9" i="12"/>
  <c r="I17" i="12"/>
  <c r="H17" i="12"/>
  <c r="I7" i="11"/>
  <c r="I8" i="11"/>
  <c r="I9" i="11"/>
  <c r="I17" i="11"/>
  <c r="I7" i="10"/>
  <c r="I8" i="10"/>
  <c r="I9" i="10"/>
  <c r="I17" i="10"/>
  <c r="H17" i="10"/>
  <c r="I8" i="9"/>
  <c r="I7" i="9"/>
  <c r="I9" i="9"/>
  <c r="I17" i="9"/>
  <c r="H17" i="9"/>
  <c r="G18" i="9"/>
  <c r="I7" i="7"/>
  <c r="I17" i="7"/>
  <c r="H17" i="7"/>
  <c r="I7" i="6"/>
  <c r="I8" i="6"/>
  <c r="I9" i="6"/>
  <c r="I17" i="6"/>
  <c r="H17" i="6"/>
  <c r="G18" i="6"/>
  <c r="H17" i="1"/>
  <c r="I7" i="1"/>
  <c r="I8" i="1"/>
  <c r="I9" i="1"/>
  <c r="I10" i="1"/>
  <c r="I17" i="1"/>
  <c r="G18" i="1"/>
  <c r="G18" i="7"/>
  <c r="G18" i="12"/>
  <c r="G18" i="24"/>
  <c r="AX38" i="26"/>
  <c r="AG39" i="26"/>
  <c r="AG38" i="26"/>
  <c r="G18" i="15"/>
  <c r="G18" i="21"/>
  <c r="G18" i="22"/>
  <c r="G18" i="20"/>
  <c r="AI38" i="26"/>
  <c r="AP39" i="26"/>
  <c r="G18" i="11"/>
  <c r="G18" i="17"/>
  <c r="L38" i="26"/>
  <c r="G18" i="14"/>
  <c r="X39" i="26"/>
  <c r="X38" i="26"/>
  <c r="H17" i="22"/>
  <c r="I38" i="26"/>
  <c r="I7" i="22"/>
  <c r="I17" i="22"/>
  <c r="H38" i="26"/>
</calcChain>
</file>

<file path=xl/comments1.xml><?xml version="1.0" encoding="utf-8"?>
<comments xmlns="http://schemas.openxmlformats.org/spreadsheetml/2006/main">
  <authors>
    <author>Microsoft Office User</author>
  </authors>
  <commentList>
    <comment ref="BC17" authorId="0">
      <text>
        <r>
          <rPr>
            <b/>
            <sz val="10"/>
            <color indexed="81"/>
            <rFont val="Calibri"/>
            <family val="2"/>
          </rPr>
          <t>Microsoft Office User:</t>
        </r>
        <r>
          <rPr>
            <sz val="10"/>
            <color indexed="81"/>
            <rFont val="Calibri"/>
            <family val="2"/>
          </rPr>
          <t xml:space="preserve">
Inclusive &amp; Sustainable Development</t>
        </r>
      </text>
    </comment>
    <comment ref="AZ18" authorId="0">
      <text>
        <r>
          <rPr>
            <b/>
            <sz val="10"/>
            <color indexed="81"/>
            <rFont val="Calibri"/>
            <family val="2"/>
          </rPr>
          <t>Microsoft Office User:</t>
        </r>
        <r>
          <rPr>
            <sz val="10"/>
            <color indexed="81"/>
            <rFont val="Calibri"/>
            <family val="2"/>
          </rPr>
          <t xml:space="preserve">
Human Resource Development</t>
        </r>
      </text>
    </comment>
    <comment ref="BA18" authorId="0">
      <text>
        <r>
          <rPr>
            <b/>
            <sz val="10"/>
            <color indexed="81"/>
            <rFont val="Calibri"/>
            <family val="2"/>
          </rPr>
          <t>Microsoft Office User:</t>
        </r>
        <r>
          <rPr>
            <sz val="10"/>
            <color indexed="81"/>
            <rFont val="Calibri"/>
            <family val="2"/>
          </rPr>
          <t xml:space="preserve">
Economic diversification</t>
        </r>
      </text>
    </comment>
    <comment ref="BB18" authorId="0">
      <text>
        <r>
          <rPr>
            <b/>
            <sz val="10"/>
            <color indexed="81"/>
            <rFont val="Calibri"/>
            <family val="2"/>
          </rPr>
          <t>Microsoft Office User:</t>
        </r>
        <r>
          <rPr>
            <sz val="10"/>
            <color indexed="81"/>
            <rFont val="Calibri"/>
            <family val="2"/>
          </rPr>
          <t xml:space="preserve">
Private Sector &amp; Job Development</t>
        </r>
      </text>
    </comment>
    <comment ref="BC18" authorId="0">
      <text>
        <r>
          <rPr>
            <b/>
            <sz val="10"/>
            <color indexed="81"/>
            <rFont val="Calibri"/>
            <family val="2"/>
          </rPr>
          <t>1. Promotion of Agriculture Sector &amp; Rural Development</t>
        </r>
      </text>
    </comment>
    <comment ref="BD18" authorId="0">
      <text>
        <r>
          <rPr>
            <b/>
            <sz val="10"/>
            <color indexed="81"/>
            <rFont val="Calibri"/>
            <family val="2"/>
          </rPr>
          <t>2. Sustainable Management of Natural Resource &amp; Culture</t>
        </r>
      </text>
    </comment>
    <comment ref="BE18" authorId="0">
      <text>
        <r>
          <rPr>
            <b/>
            <sz val="10"/>
            <color indexed="81"/>
            <rFont val="Calibri"/>
            <family val="2"/>
          </rPr>
          <t xml:space="preserve">3. Strengthening Urban Planning &amp; Management
</t>
        </r>
      </text>
    </comment>
    <comment ref="BF18" authorId="0">
      <text>
        <r>
          <rPr>
            <b/>
            <sz val="10"/>
            <color indexed="81"/>
            <rFont val="Calibri"/>
            <family val="2"/>
          </rPr>
          <t xml:space="preserve">4. Environmental sustainability &amp; response to climate change
</t>
        </r>
      </text>
    </comment>
    <comment ref="BH18" authorId="0">
      <text>
        <r>
          <rPr>
            <b/>
            <sz val="10"/>
            <color indexed="81"/>
            <rFont val="Calibri"/>
            <family val="2"/>
          </rPr>
          <t>Microsoft Office User:</t>
        </r>
        <r>
          <rPr>
            <sz val="10"/>
            <color indexed="81"/>
            <rFont val="Calibri"/>
            <family val="2"/>
          </rPr>
          <t xml:space="preserve">
Gender &amp; Climate Change Action Plan
</t>
        </r>
      </text>
    </comment>
    <comment ref="BI18" authorId="0">
      <text>
        <r>
          <rPr>
            <b/>
            <sz val="10"/>
            <color indexed="81"/>
            <rFont val="Calibri"/>
            <family val="2"/>
          </rPr>
          <t>Microsoft Office User:</t>
        </r>
        <r>
          <rPr>
            <sz val="10"/>
            <color indexed="81"/>
            <rFont val="Calibri"/>
            <family val="2"/>
          </rPr>
          <t xml:space="preserve">
National Biodiversity Strategy &amp; Action Plan</t>
        </r>
      </text>
    </comment>
    <comment ref="BJ18" authorId="0">
      <text>
        <r>
          <rPr>
            <b/>
            <sz val="10"/>
            <color indexed="81"/>
            <rFont val="Calibri"/>
            <family val="2"/>
          </rPr>
          <t>Microsoft Office User:</t>
        </r>
        <r>
          <rPr>
            <sz val="10"/>
            <color indexed="81"/>
            <rFont val="Calibri"/>
            <family val="2"/>
          </rPr>
          <t xml:space="preserve">
Health Strategic Plan</t>
        </r>
      </text>
    </comment>
    <comment ref="BK18" authorId="0">
      <text>
        <r>
          <rPr>
            <b/>
            <sz val="10"/>
            <color indexed="81"/>
            <rFont val="Calibri"/>
            <family val="2"/>
          </rPr>
          <t>Microsoft Office User:</t>
        </r>
        <r>
          <rPr>
            <sz val="10"/>
            <color indexed="81"/>
            <rFont val="Calibri"/>
            <family val="2"/>
          </rPr>
          <t xml:space="preserve">
Rectangular Strategy Phase IV</t>
        </r>
      </text>
    </comment>
    <comment ref="BL18" authorId="0">
      <text>
        <r>
          <rPr>
            <b/>
            <sz val="10"/>
            <color indexed="81"/>
            <rFont val="Calibri"/>
            <family val="2"/>
          </rPr>
          <t>Microsoft Office User:</t>
        </r>
        <r>
          <rPr>
            <sz val="10"/>
            <color indexed="81"/>
            <rFont val="Calibri"/>
            <family val="2"/>
          </rPr>
          <t xml:space="preserve">
Cambodia Climate Change Strategic Plan</t>
        </r>
      </text>
    </comment>
    <comment ref="BM18" authorId="0">
      <text>
        <r>
          <rPr>
            <b/>
            <sz val="10"/>
            <color indexed="81"/>
            <rFont val="Calibri"/>
            <family val="2"/>
          </rPr>
          <t>Microsoft Office User:</t>
        </r>
        <r>
          <rPr>
            <sz val="10"/>
            <color indexed="81"/>
            <rFont val="Calibri"/>
            <family val="2"/>
          </rPr>
          <t xml:space="preserve">
National Environment Strategy and Action Plan</t>
        </r>
      </text>
    </comment>
    <comment ref="BN18" authorId="0">
      <text>
        <r>
          <rPr>
            <b/>
            <sz val="10"/>
            <color indexed="81"/>
            <rFont val="Calibri"/>
            <family val="2"/>
          </rPr>
          <t>Microsoft Office User:</t>
        </r>
        <r>
          <rPr>
            <sz val="10"/>
            <color indexed="81"/>
            <rFont val="Calibri"/>
            <family val="2"/>
          </rPr>
          <t xml:space="preserve">
Agricultural Sector Strategic Development Plan</t>
        </r>
      </text>
    </comment>
    <comment ref="BO18" authorId="0">
      <text>
        <r>
          <rPr>
            <b/>
            <sz val="10"/>
            <color indexed="81"/>
            <rFont val="Calibri"/>
            <family val="2"/>
          </rPr>
          <t>Microsoft Office User:</t>
        </r>
        <r>
          <rPr>
            <sz val="10"/>
            <color indexed="81"/>
            <rFont val="Calibri"/>
            <family val="2"/>
          </rPr>
          <t xml:space="preserve">
The Strategic Planning Framework for Fisheries Update</t>
        </r>
      </text>
    </comment>
    <comment ref="BP18" authorId="0">
      <text>
        <r>
          <rPr>
            <b/>
            <sz val="10"/>
            <color indexed="81"/>
            <rFont val="Calibri"/>
            <family val="2"/>
          </rPr>
          <t>Microsoft Office User:</t>
        </r>
        <r>
          <rPr>
            <sz val="10"/>
            <color indexed="81"/>
            <rFont val="Calibri"/>
            <family val="2"/>
          </rPr>
          <t xml:space="preserve">
Cambodia Industrial Development Policy</t>
        </r>
      </text>
    </comment>
    <comment ref="BQ18" authorId="0">
      <text>
        <r>
          <rPr>
            <b/>
            <sz val="10"/>
            <color indexed="81"/>
            <rFont val="Calibri"/>
            <family val="2"/>
          </rPr>
          <t>Microsoft Office User:</t>
        </r>
        <r>
          <rPr>
            <sz val="10"/>
            <color indexed="81"/>
            <rFont val="Calibri"/>
            <family val="2"/>
          </rPr>
          <t xml:space="preserve">
National Social Protection Policy Framework</t>
        </r>
      </text>
    </comment>
    <comment ref="BR18" authorId="0">
      <text>
        <r>
          <rPr>
            <b/>
            <sz val="10"/>
            <color indexed="81"/>
            <rFont val="Calibri"/>
            <family val="2"/>
          </rPr>
          <t>Microsoft Office User:</t>
        </r>
        <r>
          <rPr>
            <sz val="10"/>
            <color indexed="81"/>
            <rFont val="Calibri"/>
            <family val="2"/>
          </rPr>
          <t xml:space="preserve">
Financial Sector Development Strategy</t>
        </r>
      </text>
    </comment>
    <comment ref="BS18" authorId="0">
      <text>
        <r>
          <rPr>
            <b/>
            <sz val="10"/>
            <color indexed="81"/>
            <rFont val="Calibri"/>
            <family val="2"/>
          </rPr>
          <t>Microsoft Office User:</t>
        </r>
        <r>
          <rPr>
            <sz val="10"/>
            <color indexed="81"/>
            <rFont val="Calibri"/>
            <family val="2"/>
          </rPr>
          <t xml:space="preserve">
Strategic Plan for Livestock Development</t>
        </r>
      </text>
    </comment>
    <comment ref="BT18"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BU18" authorId="0">
      <text>
        <r>
          <rPr>
            <b/>
            <sz val="10"/>
            <color indexed="81"/>
            <rFont val="Calibri"/>
            <family val="2"/>
          </rPr>
          <t>Microsoft Office User:</t>
        </r>
        <r>
          <rPr>
            <sz val="10"/>
            <color indexed="81"/>
            <rFont val="Calibri"/>
            <family val="2"/>
          </rPr>
          <t xml:space="preserve">
National REDD+ Strategy</t>
        </r>
      </text>
    </comment>
    <comment ref="BV18" authorId="0">
      <text>
        <r>
          <rPr>
            <b/>
            <sz val="10"/>
            <color indexed="81"/>
            <rFont val="Calibri"/>
            <family val="2"/>
          </rPr>
          <t>Microsoft Office User:</t>
        </r>
        <r>
          <rPr>
            <sz val="10"/>
            <color indexed="81"/>
            <rFont val="Calibri"/>
            <family val="2"/>
          </rPr>
          <t xml:space="preserve">
National Policy on Mineral Resources</t>
        </r>
      </text>
    </comment>
    <comment ref="BW18" authorId="0">
      <text>
        <r>
          <rPr>
            <b/>
            <sz val="10"/>
            <color indexed="81"/>
            <rFont val="Calibri"/>
            <family val="2"/>
          </rPr>
          <t>Microsoft Office User:</t>
        </r>
        <r>
          <rPr>
            <sz val="10"/>
            <color indexed="81"/>
            <rFont val="Calibri"/>
            <family val="2"/>
          </rPr>
          <t xml:space="preserve">
National Forest Programme</t>
        </r>
      </text>
    </comment>
    <comment ref="BX18" authorId="0">
      <text>
        <r>
          <rPr>
            <b/>
            <sz val="10"/>
            <color indexed="81"/>
            <rFont val="Calibri"/>
            <family val="2"/>
          </rPr>
          <t>Microsoft Office User:</t>
        </r>
        <r>
          <rPr>
            <sz val="10"/>
            <color indexed="81"/>
            <rFont val="Calibri"/>
            <family val="2"/>
          </rPr>
          <t xml:space="preserve">
National Protected Areas Strategic Management Plan</t>
        </r>
      </text>
    </comment>
    <comment ref="BY18"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BZ18" authorId="0">
      <text>
        <r>
          <rPr>
            <b/>
            <sz val="10"/>
            <color indexed="81"/>
            <rFont val="Calibri"/>
            <family val="2"/>
          </rPr>
          <t>Microsoft Office User:</t>
        </r>
        <r>
          <rPr>
            <sz val="10"/>
            <color indexed="81"/>
            <rFont val="Calibri"/>
            <family val="2"/>
          </rPr>
          <t xml:space="preserve">
National Aquaculture Development Strategy</t>
        </r>
      </text>
    </comment>
    <comment ref="CA18" authorId="0">
      <text>
        <r>
          <rPr>
            <b/>
            <sz val="10"/>
            <color indexed="81"/>
            <rFont val="Calibri"/>
            <family val="2"/>
          </rPr>
          <t>Microsoft Office User:</t>
        </r>
        <r>
          <rPr>
            <sz val="10"/>
            <color indexed="81"/>
            <rFont val="Calibri"/>
            <family val="2"/>
          </rPr>
          <t xml:space="preserve">
Master Plan for  Agriculture Sector Development towards 2030</t>
        </r>
      </text>
    </comment>
    <comment ref="CB18" authorId="0">
      <text>
        <r>
          <rPr>
            <b/>
            <sz val="10"/>
            <color indexed="81"/>
            <rFont val="Calibri"/>
            <family val="2"/>
          </rPr>
          <t>Microsoft Office User:</t>
        </r>
        <r>
          <rPr>
            <sz val="10"/>
            <color indexed="81"/>
            <rFont val="Calibri"/>
            <family val="2"/>
          </rPr>
          <t xml:space="preserve">
Production Forestry Strategic Plan</t>
        </r>
      </text>
    </comment>
    <comment ref="CC18"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0.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1.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2.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3.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4.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5.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6.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7.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18.xml><?xml version="1.0" encoding="utf-8"?>
<comments xmlns="http://schemas.openxmlformats.org/spreadsheetml/2006/main">
  <authors>
    <author>Microsoft Office User</author>
    <author>Robert Morley</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 ref="B7" authorId="1">
      <text>
        <r>
          <rPr>
            <b/>
            <sz val="10"/>
            <color indexed="81"/>
            <rFont val="Calibri"/>
            <family val="2"/>
          </rPr>
          <t>Robert Morley:</t>
        </r>
        <r>
          <rPr>
            <sz val="10"/>
            <color indexed="81"/>
            <rFont val="Calibri"/>
            <family val="2"/>
          </rPr>
          <t xml:space="preserve">
Change this to focus on land allocation (to communities?)</t>
        </r>
      </text>
    </comment>
  </commentList>
</comments>
</file>

<file path=xl/comments19.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2.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20.xml><?xml version="1.0" encoding="utf-8"?>
<comments xmlns="http://schemas.openxmlformats.org/spreadsheetml/2006/main">
  <authors>
    <author>Microsoft Office User</author>
    <author>Robert Morley</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 ref="B8" authorId="1">
      <text>
        <r>
          <rPr>
            <b/>
            <sz val="10"/>
            <color indexed="81"/>
            <rFont val="Calibri"/>
            <family val="2"/>
          </rPr>
          <t>Robert Morley:</t>
        </r>
        <r>
          <rPr>
            <sz val="10"/>
            <color indexed="81"/>
            <rFont val="Calibri"/>
            <family val="2"/>
          </rPr>
          <t xml:space="preserve">
May 2019 added - based on 2.4.1</t>
        </r>
      </text>
    </comment>
  </commentList>
</comments>
</file>

<file path=xl/comments21.xml><?xml version="1.0" encoding="utf-8"?>
<comments xmlns="http://schemas.openxmlformats.org/spreadsheetml/2006/main">
  <authors>
    <author>Robert Morley</author>
  </authors>
  <commentList>
    <comment ref="D13" authorId="0">
      <text>
        <r>
          <rPr>
            <b/>
            <sz val="10"/>
            <color indexed="81"/>
            <rFont val="Calibri"/>
            <family val="2"/>
          </rPr>
          <t>Robert Morley:</t>
        </r>
        <r>
          <rPr>
            <sz val="10"/>
            <color indexed="81"/>
            <rFont val="Calibri"/>
            <family val="2"/>
          </rPr>
          <t xml:space="preserve">
Changed to 1.7.2 in May 2019 updated versions</t>
        </r>
      </text>
    </comment>
  </commentList>
</comments>
</file>

<file path=xl/comments3.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4.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5.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6.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7.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comments8.xml><?xml version="1.0" encoding="utf-8"?>
<comments xmlns="http://schemas.openxmlformats.org/spreadsheetml/2006/main">
  <authors>
    <author>Microsoft Office User</author>
    <author>Robert Morley</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 ref="B8" authorId="1">
      <text>
        <r>
          <rPr>
            <b/>
            <sz val="10"/>
            <color indexed="81"/>
            <rFont val="Calibri"/>
            <family val="2"/>
          </rPr>
          <t>Robert Morley:</t>
        </r>
        <r>
          <rPr>
            <sz val="10"/>
            <color indexed="81"/>
            <rFont val="Calibri"/>
            <family val="2"/>
          </rPr>
          <t xml:space="preserve">
Was 1.2.4 in versions pre May 2019</t>
        </r>
      </text>
    </comment>
  </commentList>
</comments>
</file>

<file path=xl/comments9.xml><?xml version="1.0" encoding="utf-8"?>
<comments xmlns="http://schemas.openxmlformats.org/spreadsheetml/2006/main">
  <authors>
    <author>Microsoft Office User</author>
  </authors>
  <commentList>
    <comment ref="BC5" authorId="0">
      <text>
        <r>
          <rPr>
            <b/>
            <sz val="10"/>
            <color indexed="81"/>
            <rFont val="Calibri"/>
            <family val="2"/>
          </rPr>
          <t>Microsoft Office User:</t>
        </r>
        <r>
          <rPr>
            <sz val="10"/>
            <color indexed="81"/>
            <rFont val="Calibri"/>
            <family val="2"/>
          </rPr>
          <t xml:space="preserve">
Human Resource Development</t>
        </r>
      </text>
    </comment>
    <comment ref="BD5" authorId="0">
      <text>
        <r>
          <rPr>
            <b/>
            <sz val="10"/>
            <color indexed="81"/>
            <rFont val="Calibri"/>
            <family val="2"/>
          </rPr>
          <t>Microsoft Office User:</t>
        </r>
        <r>
          <rPr>
            <sz val="10"/>
            <color indexed="81"/>
            <rFont val="Calibri"/>
            <family val="2"/>
          </rPr>
          <t xml:space="preserve">
Economic diversification</t>
        </r>
      </text>
    </comment>
    <comment ref="BE5" authorId="0">
      <text>
        <r>
          <rPr>
            <b/>
            <sz val="10"/>
            <color indexed="81"/>
            <rFont val="Calibri"/>
            <family val="2"/>
          </rPr>
          <t>Microsoft Office User:</t>
        </r>
        <r>
          <rPr>
            <sz val="10"/>
            <color indexed="81"/>
            <rFont val="Calibri"/>
            <family val="2"/>
          </rPr>
          <t xml:space="preserve">
Private Sector &amp; Job Development</t>
        </r>
      </text>
    </comment>
    <comment ref="BF5" authorId="0">
      <text>
        <r>
          <rPr>
            <b/>
            <sz val="10"/>
            <color indexed="81"/>
            <rFont val="Calibri"/>
            <family val="2"/>
          </rPr>
          <t>Microsoft Office User:</t>
        </r>
        <r>
          <rPr>
            <sz val="10"/>
            <color indexed="81"/>
            <rFont val="Calibri"/>
            <family val="2"/>
          </rPr>
          <t xml:space="preserve">
Inclusive &amp; Sustainable Development</t>
        </r>
      </text>
    </comment>
    <comment ref="BC6" authorId="0">
      <text>
        <r>
          <rPr>
            <b/>
            <sz val="10"/>
            <color indexed="81"/>
            <rFont val="Calibri"/>
            <family val="2"/>
          </rPr>
          <t>Microsoft Office User:</t>
        </r>
        <r>
          <rPr>
            <sz val="10"/>
            <color indexed="81"/>
            <rFont val="Calibri"/>
            <family val="2"/>
          </rPr>
          <t xml:space="preserve">
Enhancing women’s capacity &amp; proportion in leadership roles at both national &amp; sub-national levels, in ministries-institutions</t>
        </r>
      </text>
    </comment>
    <comment ref="BD6" authorId="0">
      <text>
        <r>
          <rPr>
            <b/>
            <sz val="10"/>
            <color indexed="81"/>
            <rFont val="Calibri"/>
            <family val="2"/>
          </rPr>
          <t>Microsoft Office User:</t>
        </r>
        <r>
          <rPr>
            <sz val="10"/>
            <color indexed="81"/>
            <rFont val="Calibri"/>
            <family val="2"/>
          </rPr>
          <t xml:space="preserve">
Finance to rehabilitate &amp; develop infrastructure (roads, bridges, railways, waterway &amp; airway, expressways) &amp; improvement of inter-institutional coordination mechanisms</t>
        </r>
      </text>
    </comment>
    <comment ref="BF6" authorId="0">
      <text>
        <r>
          <rPr>
            <b/>
            <sz val="10"/>
            <color indexed="81"/>
            <rFont val="Calibri"/>
            <family val="2"/>
          </rPr>
          <t>Microsoft Office User:</t>
        </r>
        <r>
          <rPr>
            <sz val="10"/>
            <color indexed="81"/>
            <rFont val="Calibri"/>
            <family val="2"/>
          </rPr>
          <t xml:space="preserve">
 “Master Plan for Agriculture Sector Development towards 2030” &amp; “Agriculture Sector Strategic Development Plan 2019-2023”</t>
        </r>
      </text>
    </comment>
    <comment ref="BG6" authorId="0">
      <text>
        <r>
          <rPr>
            <b/>
            <sz val="10"/>
            <color indexed="81"/>
            <rFont val="Calibri"/>
            <family val="2"/>
          </rPr>
          <t>Microsoft Office User:</t>
        </r>
        <r>
          <rPr>
            <sz val="10"/>
            <color indexed="81"/>
            <rFont val="Calibri"/>
            <family val="2"/>
          </rPr>
          <t xml:space="preserve">
Productivity, quality, &amp; diversification: R&amp;D in crops, livestock &amp; aquaculture; Model Farm development; extension; cooperative management; contract farming; innovation around finance, insurance, digital &amp; smart technology.</t>
        </r>
      </text>
    </comment>
    <comment ref="BH6" authorId="0">
      <text>
        <r>
          <rPr>
            <b/>
            <sz val="10"/>
            <color indexed="81"/>
            <rFont val="Calibri"/>
            <family val="2"/>
          </rPr>
          <t>Microsoft Office User:</t>
        </r>
        <r>
          <rPr>
            <sz val="10"/>
            <color indexed="81"/>
            <rFont val="Calibri"/>
            <family val="2"/>
          </rPr>
          <t xml:space="preserve">
Processing &amp; value chain: private investment in rice, cassava, mango, cashew nuts, banana, rubber, vegetables, etc through the preparation of strategy for each type of crops.</t>
        </r>
      </text>
    </comment>
    <comment ref="BI6" authorId="0">
      <text>
        <r>
          <rPr>
            <b/>
            <sz val="10"/>
            <color indexed="81"/>
            <rFont val="Calibri"/>
            <family val="2"/>
          </rPr>
          <t>Microsoft Office User:</t>
        </r>
        <r>
          <rPr>
            <sz val="10"/>
            <color indexed="81"/>
            <rFont val="Calibri"/>
            <family val="2"/>
          </rPr>
          <t xml:space="preserve">
ELCs: mine action, SLCs to poor for family-based farming.</t>
        </r>
      </text>
    </comment>
    <comment ref="BJ6" authorId="0">
      <text>
        <r>
          <rPr>
            <b/>
            <sz val="10"/>
            <color indexed="81"/>
            <rFont val="Calibri"/>
            <family val="2"/>
          </rPr>
          <t>Microsoft Office User:</t>
        </r>
        <r>
          <rPr>
            <sz val="10"/>
            <color indexed="81"/>
            <rFont val="Calibri"/>
            <family val="2"/>
          </rPr>
          <t xml:space="preserve">
Rural development: roads, irrigation, electricity, clean water, sanitation, “One Village-One Product Movement” &amp; “New village Movement”.</t>
        </r>
      </text>
    </comment>
    <comment ref="BK6" authorId="0">
      <text>
        <r>
          <rPr>
            <b/>
            <sz val="10"/>
            <color indexed="81"/>
            <rFont val="Calibri"/>
            <family val="2"/>
          </rPr>
          <t>Microsoft Office User:</t>
        </r>
        <r>
          <rPr>
            <sz val="10"/>
            <color indexed="81"/>
            <rFont val="Calibri"/>
            <family val="2"/>
          </rPr>
          <t xml:space="preserve">
Forestry &amp; wildlife: maintaining forest cover &gt; 60% promoting community partnering.</t>
        </r>
      </text>
    </comment>
    <comment ref="BL6" authorId="0">
      <text>
        <r>
          <rPr>
            <b/>
            <sz val="10"/>
            <color indexed="81"/>
            <rFont val="Calibri"/>
            <family val="2"/>
          </rPr>
          <t>Microsoft Office User:</t>
        </r>
        <r>
          <rPr>
            <sz val="10"/>
            <color indexed="81"/>
            <rFont val="Calibri"/>
            <family val="2"/>
          </rPr>
          <t xml:space="preserve">
Protection: ecosystem &amp; natural area protection of biodiversity, wet land &amp; coastal areas.</t>
        </r>
      </text>
    </comment>
    <comment ref="BM6" authorId="0">
      <text>
        <r>
          <rPr>
            <b/>
            <sz val="10"/>
            <color indexed="81"/>
            <rFont val="Calibri"/>
            <family val="2"/>
          </rPr>
          <t>Microsoft Office User:</t>
        </r>
        <r>
          <rPr>
            <sz val="10"/>
            <color indexed="81"/>
            <rFont val="Calibri"/>
            <family val="2"/>
          </rPr>
          <t xml:space="preserve">
Land reform: Master plan &amp; land use plan at national &amp; sub-national levels.</t>
        </r>
      </text>
    </comment>
    <comment ref="BN6" authorId="0">
      <text>
        <r>
          <rPr>
            <b/>
            <sz val="10"/>
            <color indexed="81"/>
            <rFont val="Calibri"/>
            <family val="2"/>
          </rPr>
          <t>Microsoft Office User:</t>
        </r>
        <r>
          <rPr>
            <sz val="10"/>
            <color indexed="81"/>
            <rFont val="Calibri"/>
            <family val="2"/>
          </rPr>
          <t xml:space="preserve">
Urbanization: management capacity, zoning &amp; land use plans.</t>
        </r>
      </text>
    </comment>
    <comment ref="BO6" authorId="0">
      <text>
        <r>
          <rPr>
            <b/>
            <sz val="10"/>
            <color indexed="81"/>
            <rFont val="Calibri"/>
            <family val="2"/>
          </rPr>
          <t>Microsoft Office User:</t>
        </r>
        <r>
          <rPr>
            <sz val="10"/>
            <color indexed="81"/>
            <rFont val="Calibri"/>
            <family val="2"/>
          </rPr>
          <t xml:space="preserve">
Sustainable economic development: “National Strategic Plan on Green Growth 2013-2030”, “Cambodia Climate Change Strategic Plan 2014-2023”, “National Environment Strategy &amp; Action Plan 2016-2023”, “National REDD+ Strategy”.</t>
        </r>
      </text>
    </comment>
    <comment ref="BP6" authorId="0">
      <text>
        <r>
          <rPr>
            <b/>
            <sz val="10"/>
            <color indexed="81"/>
            <rFont val="Calibri"/>
            <family val="2"/>
          </rPr>
          <t>Microsoft Office User:</t>
        </r>
        <r>
          <rPr>
            <sz val="10"/>
            <color indexed="81"/>
            <rFont val="Calibri"/>
            <family val="2"/>
          </rPr>
          <t xml:space="preserve">
Protected areas: natural resource &amp; biodiversity (esp Tonle Sap, Mekong &amp; the coastline).</t>
        </r>
      </text>
    </comment>
    <comment ref="BQ6" authorId="0">
      <text>
        <r>
          <rPr>
            <b/>
            <sz val="10"/>
            <color indexed="81"/>
            <rFont val="Calibri"/>
            <family val="2"/>
          </rPr>
          <t>Microsoft Office User:</t>
        </r>
        <r>
          <rPr>
            <sz val="10"/>
            <color indexed="81"/>
            <rFont val="Calibri"/>
            <family val="2"/>
          </rPr>
          <t xml:space="preserve">
Carbon trading regulatory frameworks, climate change adaptation &amp; resilience.</t>
        </r>
      </text>
    </comment>
    <comment ref="BR6" authorId="0">
      <text>
        <r>
          <rPr>
            <b/>
            <sz val="10"/>
            <color indexed="81"/>
            <rFont val="Calibri"/>
            <family val="2"/>
          </rPr>
          <t>Microsoft Office User:</t>
        </r>
        <r>
          <rPr>
            <sz val="10"/>
            <color indexed="81"/>
            <rFont val="Calibri"/>
            <family val="2"/>
          </rPr>
          <t xml:space="preserve">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r>
      </text>
    </comment>
    <comment ref="BT6" authorId="0">
      <text>
        <r>
          <rPr>
            <b/>
            <sz val="10"/>
            <color indexed="81"/>
            <rFont val="Calibri"/>
            <family val="2"/>
          </rPr>
          <t>Microsoft Office User:</t>
        </r>
        <r>
          <rPr>
            <sz val="10"/>
            <color indexed="81"/>
            <rFont val="Calibri"/>
            <family val="2"/>
          </rPr>
          <t xml:space="preserve">
Gender &amp; Climate Change Action Plan
</t>
        </r>
      </text>
    </comment>
    <comment ref="BU6" authorId="0">
      <text>
        <r>
          <rPr>
            <b/>
            <sz val="10"/>
            <color indexed="81"/>
            <rFont val="Calibri"/>
            <family val="2"/>
          </rPr>
          <t>Microsoft Office User:</t>
        </r>
        <r>
          <rPr>
            <sz val="10"/>
            <color indexed="81"/>
            <rFont val="Calibri"/>
            <family val="2"/>
          </rPr>
          <t xml:space="preserve">
National Biodiversity Strategy &amp; Action Plan</t>
        </r>
      </text>
    </comment>
    <comment ref="BV6" authorId="0">
      <text>
        <r>
          <rPr>
            <b/>
            <sz val="10"/>
            <color indexed="81"/>
            <rFont val="Calibri"/>
            <family val="2"/>
          </rPr>
          <t>Microsoft Office User:</t>
        </r>
        <r>
          <rPr>
            <sz val="10"/>
            <color indexed="81"/>
            <rFont val="Calibri"/>
            <family val="2"/>
          </rPr>
          <t xml:space="preserve">
Health Strategic Plan</t>
        </r>
      </text>
    </comment>
    <comment ref="BW6" authorId="0">
      <text>
        <r>
          <rPr>
            <b/>
            <sz val="10"/>
            <color indexed="81"/>
            <rFont val="Calibri"/>
            <family val="2"/>
          </rPr>
          <t>Microsoft Office User:</t>
        </r>
        <r>
          <rPr>
            <sz val="10"/>
            <color indexed="81"/>
            <rFont val="Calibri"/>
            <family val="2"/>
          </rPr>
          <t xml:space="preserve">
Rectangular Strategy Phase IV</t>
        </r>
      </text>
    </comment>
    <comment ref="BX6" authorId="0">
      <text>
        <r>
          <rPr>
            <b/>
            <sz val="10"/>
            <color indexed="81"/>
            <rFont val="Calibri"/>
            <family val="2"/>
          </rPr>
          <t>Microsoft Office User:</t>
        </r>
        <r>
          <rPr>
            <sz val="10"/>
            <color indexed="81"/>
            <rFont val="Calibri"/>
            <family val="2"/>
          </rPr>
          <t xml:space="preserve">
Cambodia Climate Change Strategic Plan</t>
        </r>
      </text>
    </comment>
    <comment ref="BY6" authorId="0">
      <text>
        <r>
          <rPr>
            <b/>
            <sz val="10"/>
            <color indexed="81"/>
            <rFont val="Calibri"/>
            <family val="2"/>
          </rPr>
          <t>Microsoft Office User:</t>
        </r>
        <r>
          <rPr>
            <sz val="10"/>
            <color indexed="81"/>
            <rFont val="Calibri"/>
            <family val="2"/>
          </rPr>
          <t xml:space="preserve">
National Environment Strategy and Action Plan</t>
        </r>
      </text>
    </comment>
    <comment ref="BZ6" authorId="0">
      <text>
        <r>
          <rPr>
            <b/>
            <sz val="10"/>
            <color indexed="81"/>
            <rFont val="Calibri"/>
            <family val="2"/>
          </rPr>
          <t>Microsoft Office User:</t>
        </r>
        <r>
          <rPr>
            <sz val="10"/>
            <color indexed="81"/>
            <rFont val="Calibri"/>
            <family val="2"/>
          </rPr>
          <t xml:space="preserve">
Agricultural Sector Strategic Development Plan</t>
        </r>
      </text>
    </comment>
    <comment ref="CA6" authorId="0">
      <text>
        <r>
          <rPr>
            <b/>
            <sz val="10"/>
            <color indexed="81"/>
            <rFont val="Calibri"/>
            <family val="2"/>
          </rPr>
          <t>Microsoft Office User:</t>
        </r>
        <r>
          <rPr>
            <sz val="10"/>
            <color indexed="81"/>
            <rFont val="Calibri"/>
            <family val="2"/>
          </rPr>
          <t xml:space="preserve">
The Strategic Planning Framework for Fisheries Update</t>
        </r>
      </text>
    </comment>
    <comment ref="CB6" authorId="0">
      <text>
        <r>
          <rPr>
            <b/>
            <sz val="10"/>
            <color indexed="81"/>
            <rFont val="Calibri"/>
            <family val="2"/>
          </rPr>
          <t>Microsoft Office User:</t>
        </r>
        <r>
          <rPr>
            <sz val="10"/>
            <color indexed="81"/>
            <rFont val="Calibri"/>
            <family val="2"/>
          </rPr>
          <t xml:space="preserve">
Cambodia Industrial Development Policy</t>
        </r>
      </text>
    </comment>
    <comment ref="CC6" authorId="0">
      <text>
        <r>
          <rPr>
            <b/>
            <sz val="10"/>
            <color indexed="81"/>
            <rFont val="Calibri"/>
            <family val="2"/>
          </rPr>
          <t>Microsoft Office User:</t>
        </r>
        <r>
          <rPr>
            <sz val="10"/>
            <color indexed="81"/>
            <rFont val="Calibri"/>
            <family val="2"/>
          </rPr>
          <t xml:space="preserve">
National Social Protection Policy Framework</t>
        </r>
      </text>
    </comment>
    <comment ref="CD6" authorId="0">
      <text>
        <r>
          <rPr>
            <b/>
            <sz val="10"/>
            <color indexed="81"/>
            <rFont val="Calibri"/>
            <family val="2"/>
          </rPr>
          <t>Microsoft Office User:</t>
        </r>
        <r>
          <rPr>
            <sz val="10"/>
            <color indexed="81"/>
            <rFont val="Calibri"/>
            <family val="2"/>
          </rPr>
          <t xml:space="preserve">
Financial Sector Development Strategy</t>
        </r>
      </text>
    </comment>
    <comment ref="CE6" authorId="0">
      <text>
        <r>
          <rPr>
            <b/>
            <sz val="10"/>
            <color indexed="81"/>
            <rFont val="Calibri"/>
            <family val="2"/>
          </rPr>
          <t>Microsoft Office User:</t>
        </r>
        <r>
          <rPr>
            <sz val="10"/>
            <color indexed="81"/>
            <rFont val="Calibri"/>
            <family val="2"/>
          </rPr>
          <t xml:space="preserve">
Strategic Plan for Livestock Development</t>
        </r>
      </text>
    </comment>
    <comment ref="CF6" authorId="0">
      <text>
        <r>
          <rPr>
            <b/>
            <sz val="10"/>
            <color indexed="81"/>
            <rFont val="Calibri"/>
            <family val="2"/>
          </rPr>
          <t>Microsoft Office User:</t>
        </r>
        <r>
          <rPr>
            <sz val="10"/>
            <color indexed="81"/>
            <rFont val="Calibri"/>
            <family val="2"/>
          </rPr>
          <t xml:space="preserve">
National Policy Framework on Education, Technical &amp; Vocational Training</t>
        </r>
      </text>
    </comment>
    <comment ref="CG6" authorId="0">
      <text>
        <r>
          <rPr>
            <b/>
            <sz val="10"/>
            <color indexed="81"/>
            <rFont val="Calibri"/>
            <family val="2"/>
          </rPr>
          <t>Microsoft Office User:</t>
        </r>
        <r>
          <rPr>
            <sz val="10"/>
            <color indexed="81"/>
            <rFont val="Calibri"/>
            <family val="2"/>
          </rPr>
          <t xml:space="preserve">
National REDD+ Strategy</t>
        </r>
      </text>
    </comment>
    <comment ref="CH6" authorId="0">
      <text>
        <r>
          <rPr>
            <b/>
            <sz val="10"/>
            <color indexed="81"/>
            <rFont val="Calibri"/>
            <family val="2"/>
          </rPr>
          <t>Microsoft Office User:</t>
        </r>
        <r>
          <rPr>
            <sz val="10"/>
            <color indexed="81"/>
            <rFont val="Calibri"/>
            <family val="2"/>
          </rPr>
          <t xml:space="preserve">
National Policy on Mineral Resources</t>
        </r>
      </text>
    </comment>
    <comment ref="CI6" authorId="0">
      <text>
        <r>
          <rPr>
            <b/>
            <sz val="10"/>
            <color indexed="81"/>
            <rFont val="Calibri"/>
            <family val="2"/>
          </rPr>
          <t>Microsoft Office User:</t>
        </r>
        <r>
          <rPr>
            <sz val="10"/>
            <color indexed="81"/>
            <rFont val="Calibri"/>
            <family val="2"/>
          </rPr>
          <t xml:space="preserve">
National Forest Programme</t>
        </r>
      </text>
    </comment>
    <comment ref="CJ6" authorId="0">
      <text>
        <r>
          <rPr>
            <b/>
            <sz val="10"/>
            <color indexed="81"/>
            <rFont val="Calibri"/>
            <family val="2"/>
          </rPr>
          <t>Microsoft Office User:</t>
        </r>
        <r>
          <rPr>
            <sz val="10"/>
            <color indexed="81"/>
            <rFont val="Calibri"/>
            <family val="2"/>
          </rPr>
          <t xml:space="preserve">
National Protected Areas Strategic Management Plan</t>
        </r>
      </text>
    </comment>
    <comment ref="CK6" authorId="0">
      <text>
        <r>
          <rPr>
            <b/>
            <sz val="10"/>
            <color indexed="81"/>
            <rFont val="Calibri"/>
            <family val="2"/>
          </rPr>
          <t>Microsoft Office User:</t>
        </r>
        <r>
          <rPr>
            <sz val="10"/>
            <color indexed="81"/>
            <rFont val="Calibri"/>
            <family val="2"/>
          </rPr>
          <t xml:space="preserve">
National Policy on Green Growth &amp; Green Growth Strategic Plan</t>
        </r>
      </text>
    </comment>
    <comment ref="CL6" authorId="0">
      <text>
        <r>
          <rPr>
            <b/>
            <sz val="10"/>
            <color indexed="81"/>
            <rFont val="Calibri"/>
            <family val="2"/>
          </rPr>
          <t>Microsoft Office User:</t>
        </r>
        <r>
          <rPr>
            <sz val="10"/>
            <color indexed="81"/>
            <rFont val="Calibri"/>
            <family val="2"/>
          </rPr>
          <t xml:space="preserve">
National Aquaculture Development Strategy</t>
        </r>
      </text>
    </comment>
    <comment ref="CM6" authorId="0">
      <text>
        <r>
          <rPr>
            <b/>
            <sz val="10"/>
            <color indexed="81"/>
            <rFont val="Calibri"/>
            <family val="2"/>
          </rPr>
          <t>Microsoft Office User:</t>
        </r>
        <r>
          <rPr>
            <sz val="10"/>
            <color indexed="81"/>
            <rFont val="Calibri"/>
            <family val="2"/>
          </rPr>
          <t xml:space="preserve">
Master Plan for  Agriculture Sector Development towards 2030</t>
        </r>
      </text>
    </comment>
    <comment ref="CN6" authorId="0">
      <text>
        <r>
          <rPr>
            <b/>
            <sz val="10"/>
            <color indexed="81"/>
            <rFont val="Calibri"/>
            <family val="2"/>
          </rPr>
          <t>Microsoft Office User:</t>
        </r>
        <r>
          <rPr>
            <sz val="10"/>
            <color indexed="81"/>
            <rFont val="Calibri"/>
            <family val="2"/>
          </rPr>
          <t xml:space="preserve">
Production Forestry Strategic Plan</t>
        </r>
      </text>
    </comment>
    <comment ref="CO6" authorId="0">
      <text>
        <r>
          <rPr>
            <b/>
            <sz val="10"/>
            <color indexed="81"/>
            <rFont val="Calibri"/>
            <family val="2"/>
          </rPr>
          <t>Microsoft Office User:</t>
        </r>
        <r>
          <rPr>
            <sz val="10"/>
            <color indexed="81"/>
            <rFont val="Calibri"/>
            <family val="2"/>
          </rPr>
          <t xml:space="preserve">
National Energy Efficiency Policy</t>
        </r>
      </text>
    </comment>
  </commentList>
</comments>
</file>

<file path=xl/sharedStrings.xml><?xml version="1.0" encoding="utf-8"?>
<sst xmlns="http://schemas.openxmlformats.org/spreadsheetml/2006/main" count="2781" uniqueCount="510">
  <si>
    <t>Activities</t>
  </si>
  <si>
    <t>Deforestation</t>
  </si>
  <si>
    <t>Degradation</t>
  </si>
  <si>
    <t>Carbon stocks enhancement</t>
  </si>
  <si>
    <t>Sustainable management of forests</t>
  </si>
  <si>
    <t>Conservation of forest carbon stocks</t>
  </si>
  <si>
    <t>Potential ER Gain</t>
  </si>
  <si>
    <t>Environmental Safeguards</t>
  </si>
  <si>
    <t>Social safeguards</t>
  </si>
  <si>
    <t>SIA</t>
  </si>
  <si>
    <t>SMP</t>
  </si>
  <si>
    <t>RAP</t>
  </si>
  <si>
    <t>Prior and Informed Consent</t>
  </si>
  <si>
    <t>Ecological Impact Assessment</t>
  </si>
  <si>
    <t>Environmental Management Plan</t>
  </si>
  <si>
    <t>Biodiversity Management Plan</t>
  </si>
  <si>
    <t>Some key M + E items for the activity</t>
  </si>
  <si>
    <t>Projects that have money to fund this</t>
  </si>
  <si>
    <t>Describe needs for the activity in terms of personnel, capacity, equipment…</t>
  </si>
  <si>
    <t>NFMS</t>
  </si>
  <si>
    <t xml:space="preserve">SIS </t>
  </si>
  <si>
    <t>FREL</t>
  </si>
  <si>
    <t xml:space="preserve">Action plan </t>
  </si>
  <si>
    <t>Large Economic Land Concession</t>
  </si>
  <si>
    <t>Small Economic Land Concession</t>
  </si>
  <si>
    <t>Mining concession</t>
  </si>
  <si>
    <t>Social Land Concession</t>
  </si>
  <si>
    <t>Illegal forest clearing</t>
  </si>
  <si>
    <t>Road</t>
  </si>
  <si>
    <t>Forest concession</t>
  </si>
  <si>
    <t>Illegal logging</t>
  </si>
  <si>
    <t>Fuelwood</t>
  </si>
  <si>
    <t>Fire</t>
  </si>
  <si>
    <t xml:space="preserve">SO 1.2.1 NRS Identify and demarcate the boundaries of forest lands areas (all others forests areas outside PAs - production forest, etc)
</t>
  </si>
  <si>
    <t>SO 1.2.3 NRS Extend &amp; link forest areas under protection through demarcation and registration</t>
  </si>
  <si>
    <t>x</t>
  </si>
  <si>
    <t>National policies / strategies activated</t>
  </si>
  <si>
    <t>Hydropower dam const. and Elect. Cons.</t>
  </si>
  <si>
    <t>Conversion of F to settlement through Govt. Dir. 001 policy</t>
  </si>
  <si>
    <t>REDD+ Tools required</t>
  </si>
  <si>
    <t>Summary of key NRS related Sub Activities required to "guide" the item towards a "forest" ER result</t>
  </si>
  <si>
    <t xml:space="preserve">REDD+ NS </t>
  </si>
  <si>
    <t>Strategic Objective</t>
  </si>
  <si>
    <t>Rectangular Strategy sides and items triggered</t>
  </si>
  <si>
    <t>Total</t>
  </si>
  <si>
    <t xml:space="preserve">SO 1.1.1 NRS Demarcate and register PA boundaries. 
 </t>
  </si>
  <si>
    <t xml:space="preserve">GDANCP/GDLC with support from GDEKI (GIS Department) </t>
  </si>
  <si>
    <t xml:space="preserve">SO 1.1.2 NRS Prepare PA Management Plans include zoning designations
</t>
  </si>
  <si>
    <t>GDANCP</t>
  </si>
  <si>
    <t xml:space="preserve">SO 1.1.4 NRS Re-energize the National Committee for Conflict Resolution on Protected Area Management to address ongoing land use conflicts inside or adjacent to protected area boundaries
</t>
  </si>
  <si>
    <t>GDANCP with support from NCSD</t>
  </si>
  <si>
    <t>FA national &amp; subnational level, FiA, GDANCP</t>
  </si>
  <si>
    <t xml:space="preserve">SO 1.2.2 NRS Clarify tenure rights in ELCs and community forests and develop procedures for monitoring and compliance assessment with sustainability criteria
</t>
  </si>
  <si>
    <t>FA national &amp; subnational level, FiA, GDANCP, ELC &amp; SLC holders, forest communes</t>
  </si>
  <si>
    <t xml:space="preserve">GDANCP with support from GDEKI (GIS Department) </t>
  </si>
  <si>
    <t>FA, FiA, GDANCP, ELC &amp; SLC holders, forest communes</t>
  </si>
  <si>
    <r>
      <t xml:space="preserve">SO 1.3.1 NRS Invest in human and material resources for forest law enforcement (sum here for all PAs)
</t>
    </r>
    <r>
      <rPr>
        <sz val="10"/>
        <color rgb="FF009051"/>
        <rFont val="TimesNewRomanPSMT"/>
      </rPr>
      <t/>
    </r>
  </si>
  <si>
    <t>GDANCP, FA &amp; FiA
FA, FiA, GDANCP, MAFF, MoE, ELC &amp; SLC holders, forest communities</t>
  </si>
  <si>
    <r>
      <t xml:space="preserve">SO 1.3.2 NRS Raise awareness for law enforcement among local authorities and communities.
</t>
    </r>
    <r>
      <rPr>
        <sz val="10"/>
        <color rgb="FF009051"/>
        <rFont val="TimesNewRomanPSMT"/>
      </rPr>
      <t/>
    </r>
  </si>
  <si>
    <t>GDANCP, FA &amp; FiA
FA national &amp; subnational level</t>
  </si>
  <si>
    <t>Actions complement or are consistent with the objectives of national forest programmes and relevant international conventions and agreements</t>
  </si>
  <si>
    <t>Transparent and effective national forest governance structures, taking into account national legislation and sovereignty</t>
  </si>
  <si>
    <t>Respect for the knowledge and rights of indigenous peoples and members of local communities, by taking into account relevant international obligations, national circumstances and laws, and noting that the United Nations General Assembly has adopted the United Nations Declaration on the Rights of Indigenous Peoples</t>
  </si>
  <si>
    <t>The full and effective participation of relevant stakeholders, in particular indigenous peoples and local communities, in the actions referred to in paragraphs 70 and 72 of this decision</t>
  </si>
  <si>
    <t>That actions are consistent with the conservation of natural forests and biological diversity, ensuring that the actions referred to in paragraph 70 of this decision are not used for the conversion of natural forests, but are instead used to incentivize the protection and conservation of natural forests and their ecosystem services, and to enhance other social and environmental benefits, taking into account the need for sustainable livelihoods of indigenous peoples and local communities and their interdependence on forests in most countries, reflected in the United Nations Declaration on the Rights of Indigenous Peoples, as well as the International Mother Earth Day</t>
  </si>
  <si>
    <t xml:space="preserve"> Actions to address the risks of reversals</t>
  </si>
  <si>
    <t>Actions to reduce displacement of emissions</t>
  </si>
  <si>
    <t>4.1.1</t>
  </si>
  <si>
    <t>4.1.3</t>
  </si>
  <si>
    <t>4.1.4</t>
  </si>
  <si>
    <t>4.1.8</t>
  </si>
  <si>
    <t>4.1.10</t>
  </si>
  <si>
    <t>4.2.3</t>
  </si>
  <si>
    <t>4.2.5</t>
  </si>
  <si>
    <t>4.3.1</t>
  </si>
  <si>
    <t>4.3.2</t>
  </si>
  <si>
    <t>4.4.1</t>
  </si>
  <si>
    <t>4.4.2</t>
  </si>
  <si>
    <t>4.4.6</t>
  </si>
  <si>
    <t>4.4.9</t>
  </si>
  <si>
    <t>For Items in Sides rated 'high significance' [3]</t>
  </si>
  <si>
    <t xml:space="preserve">Responsible Directorates (lead in first) </t>
  </si>
  <si>
    <t xml:space="preserve">Sub-objective </t>
  </si>
  <si>
    <r>
      <t xml:space="preserve">NOTE: </t>
    </r>
    <r>
      <rPr>
        <b/>
        <sz val="8"/>
        <color rgb="FFFF0000"/>
        <rFont val="Calibri (Body)"/>
      </rPr>
      <t>Sheets are for Sub-objectives (Strategies in text of the NRS) but Actions (PAMs) are considered in Action Plan below</t>
    </r>
  </si>
  <si>
    <t>Drivers of Deforestation &amp; Degradation potentially triggered by the RS (Strategy level)</t>
  </si>
  <si>
    <t>Safeguards Triggered (Strategy level)</t>
  </si>
  <si>
    <t>Cancun Safeguards Triggered (Strategy level)</t>
  </si>
  <si>
    <t>REDD+ Activation (Strategy level)</t>
  </si>
  <si>
    <t xml:space="preserve">Strengthen management of forest conservation areas, such as protected areas and flooded and mangrove conservation areas </t>
  </si>
  <si>
    <t xml:space="preserve">Improve management and monitoring of forest resources and forest land use </t>
  </si>
  <si>
    <t>Mapping, digitizing, registering PA boundaries and producing high quality maps (ave. $10K/PA)
Procurement and placement of boundary markers (ave. $45K/PA)</t>
  </si>
  <si>
    <t>Rapid resource assessments, spatial planning, stakeholder consultations, zoning and preparation of Management Plans (ave. $80K/PA) 
Preparing base maps and zoning maps (ave. $10K/PA)
Review and revisions to Management Plans (ave. $20K/PA)</t>
  </si>
  <si>
    <t>Estimate costs 2018 - 2021</t>
  </si>
  <si>
    <t>Estimate costs 2022 - 2026</t>
  </si>
  <si>
    <t>Estimate costs 2027 - 2031</t>
  </si>
  <si>
    <t xml:space="preserve">Development of Forest Restoration Plans for priority PAs (ave. $25K/Plan) </t>
  </si>
  <si>
    <t xml:space="preserve">SO 1.1.3 NRS Develop and implement Forest Restoration Plans. 
Note - this for Develop in PAs only - Implementation component in SO 2.3
</t>
  </si>
  <si>
    <t xml:space="preserve">Secretariat costs for the operation of the National Committee (ave. $25K/year) </t>
  </si>
  <si>
    <t>Total (for 13 years)</t>
  </si>
  <si>
    <t>Describe needs for the activity in terms of Process</t>
  </si>
  <si>
    <t xml:space="preserve">Promote forest land tenure security through forest land classification, zoning, demarcation, and registration </t>
  </si>
  <si>
    <t xml:space="preserve">SO 1.2.4. NRS SO 1.3.2 PF Establish a Forest Resource Management Information System (FRMIS) as supplement to the existing National Forest Monitoring System
</t>
  </si>
  <si>
    <t>Spatial planning to identify areas of high conservation value and gaps in PA coverage ($200K/year)
Review land uses in BCCs and develop management strategies to enhance connectivity with existing PAs ( $300K/yr)</t>
  </si>
  <si>
    <t xml:space="preserve">Boundaries of ELCs and community forests are identified, demarcated in the field, registered and digitized in the MAFF database </t>
  </si>
  <si>
    <t>An IT Unit is established at FA and a user-friendly FRMIS is developed in co- operation with external partners to provide critical information for the implementation of the PFSP</t>
  </si>
  <si>
    <t xml:space="preserve">Strengthen law enforcement activities to address unauthorized logging, and encroachment </t>
  </si>
  <si>
    <r>
      <t xml:space="preserve">Raise awareness for PA law enforcement among local authorities and communities (ave. $50K/PA, including development and delivery of awareness programs and training) 
</t>
    </r>
    <r>
      <rPr>
        <sz val="9"/>
        <color theme="4" tint="-0.499984740745262"/>
        <rFont val="Calibri (Body)"/>
      </rPr>
      <t>Training of local authorities and rural communities on forest laws/regulations and the rights/responsibilities of forest use are delivered ($0.08m 2018-21, 0.08m 2022-26)</t>
    </r>
  </si>
  <si>
    <t>SO 1.4.1 NRS Extend 2012 ELC moratorium</t>
  </si>
  <si>
    <t>SO 1.4.2 NRS Develop guidelines on the status of cancelled ELCs and a methodology to reallocate it to communities and indigeneous people in order to create new forest areas and contribute to livelihoods improvements</t>
  </si>
  <si>
    <t xml:space="preserve">SO 1.4.3 NRS Support community development in ELCs/SLCs
</t>
  </si>
  <si>
    <t xml:space="preserve">Monitor the status of ELCs and SLCs for compliance with regulations and strengthen capacity for effective monitoring </t>
  </si>
  <si>
    <t>MAFF</t>
  </si>
  <si>
    <t>FA, FiA, GDANCP at national &amp; subnational level, MAFF, MoE, forest community organizations, NGOs</t>
  </si>
  <si>
    <t xml:space="preserve">Support harmonization of legal frameworks for effective management of forest resources </t>
  </si>
  <si>
    <t>SO 1.5.1 NRS Implement and harmonize existing policies in order to ensure a cohesion between it via major national development documents and REDD +</t>
  </si>
  <si>
    <t>SO 1.5.2 NRS Support the revision of the National Forest Programme in 2019</t>
  </si>
  <si>
    <t xml:space="preserve">SO 1.5.3 NRS Update and amend the Law on Forestry and the National Forest Programme
</t>
  </si>
  <si>
    <t>RTS, with support of all ministries</t>
  </si>
  <si>
    <t>FA/MAAF</t>
  </si>
  <si>
    <t>FA, FiA, GDANCP, MAFF, MoE
MAFF, FA</t>
  </si>
  <si>
    <t xml:space="preserve">Strengthen regulatory framework and capacity for social and environmental impact assessment and compliance </t>
  </si>
  <si>
    <t>SO 1.6.2 NRS Train all stakeholders in how to properly utilize new rights and procedures of the New Environment and Natural Resources Code</t>
  </si>
  <si>
    <t>SO 1.6.3 NRS Create/update a regulatory framework to include EIA for all mining exploitation (artisanal and industrial)</t>
  </si>
  <si>
    <t xml:space="preserve">SO 1.6.1 NRS Support the adoption and the publication of the New Environment and Natural Resources Code
</t>
  </si>
  <si>
    <t>MoE</t>
  </si>
  <si>
    <t>MEE (Ministry of Mines &amp; Energy</t>
  </si>
  <si>
    <t>Complete EIAs for existing ELCs in PAs/BCCs ($50K/year) [200k, 250k]
Regular monitoring of development activities in PAs/BCCs (jointly with FA for ELCs) ($25K/year) [100k, 125k, 125k]</t>
  </si>
  <si>
    <t>Strengthen capacity for data management and establish decision support systems for forest and land use sector</t>
  </si>
  <si>
    <t xml:space="preserve">SO 1.7.1 NRS Quantify forest by type, location, extent
</t>
  </si>
  <si>
    <t>FA, FiA, GDANCP, MAFF, MoE, ELC &amp; SLC holders, forest communities</t>
  </si>
  <si>
    <t xml:space="preserve">Strengthen and scale up community-based forest management </t>
  </si>
  <si>
    <t xml:space="preserve">Strengthen implementation of sustainable forest management </t>
  </si>
  <si>
    <t xml:space="preserve">SO 2.1.1 NRS Support and expand forest community development (CPA, CF and FiA). 
</t>
  </si>
  <si>
    <t xml:space="preserve">SO 2.1.2 NRS Expand livelihood opportunities for local communities
</t>
  </si>
  <si>
    <t xml:space="preserve">SO 2.1.3 NRS Complete CPA Management Plans 
</t>
  </si>
  <si>
    <t xml:space="preserve">SO 2.1.4 NRS Provide direct support to CPAs 
 </t>
  </si>
  <si>
    <t xml:space="preserve">SO 2.1.5 NRS Establish and operationalize new CPAs
</t>
  </si>
  <si>
    <t xml:space="preserve">SO 2.1.6 NRS Expand and strengthen collaborative management mechanism with communities
</t>
  </si>
  <si>
    <t>GDANCP, FA &amp; FiA</t>
  </si>
  <si>
    <t>GDLC, GDANCP, FA &amp; FiA</t>
  </si>
  <si>
    <t xml:space="preserve">GDLC </t>
  </si>
  <si>
    <t xml:space="preserve">FA national &amp; subnational level, MAFF, ELC holders, CTIA, NGOs forest communities </t>
  </si>
  <si>
    <t>Target CPAs, CFs and CFis for livelihood enhancements ($155K/CPA, CFs or CFi including costs for travel, consultations, training and development of small business and microcredit opportunities)</t>
  </si>
  <si>
    <t>NOTE Estimated for this time period - copy of previous period</t>
  </si>
  <si>
    <t xml:space="preserve">Engage and encourage the private sector to implement alternative and sustainable supply chains from agro industrial plantations, and to reduce emissions </t>
  </si>
  <si>
    <t>SO 2.2.1 NRS Raise awareness of private sector on climate change, impact of agriculture at a large scale on environment and REDD+ benefits</t>
  </si>
  <si>
    <t>SO 2.2.2 NRS Develop traceability systems linked to the NFMS and REDD+ PAMs registry for each commodity (rubber, cashew)</t>
  </si>
  <si>
    <t>SO 2.2.3 NRS Set-up a monitoring system to identify deforestation associated with agricultural commodities</t>
  </si>
  <si>
    <t xml:space="preserve"> Expand afforestation, reforestation and restoration activities </t>
  </si>
  <si>
    <t xml:space="preserve">SO 2.3.2 NRS Create tree nurseries (managed by women and young people) to support afforestation, reforestation and restoration activities
</t>
  </si>
  <si>
    <t>MoE, FA/MAFF</t>
  </si>
  <si>
    <t>FA/MAFF, councils in communes</t>
  </si>
  <si>
    <r>
      <t>SO 2.3.1 NRS / SO 1.1.3 NRS Develop and Implement Forest Restoration Plans. (</t>
    </r>
    <r>
      <rPr>
        <b/>
        <sz val="8"/>
        <color theme="1"/>
        <rFont val="Calibri"/>
        <family val="2"/>
        <scheme val="minor"/>
      </rPr>
      <t>here Implementation only</t>
    </r>
    <r>
      <rPr>
        <sz val="8"/>
        <color theme="1"/>
        <rFont val="Calibri"/>
        <family val="2"/>
        <scheme val="minor"/>
      </rPr>
      <t xml:space="preserve">)
</t>
    </r>
  </si>
  <si>
    <t>Implementation of Forest Restoration Plans (ave. $225K/Plan)</t>
  </si>
  <si>
    <t xml:space="preserve">Implementation of restoration plans with local community participation (ave. $250K/PA) </t>
  </si>
  <si>
    <t xml:space="preserve">SO 2.4.1 NRS Establish the institutional framework to facilitate public and private investments
</t>
  </si>
  <si>
    <t xml:space="preserve">SO 2.4.2 NRS Develop management guidelines for planted forests.
</t>
  </si>
  <si>
    <t>FA, FiA &amp; GDANCP</t>
  </si>
  <si>
    <t>FA, with support from FiA &amp; GDANCP</t>
  </si>
  <si>
    <t xml:space="preserve">Enhance timber supply and wood-based energy sourced from community-based forest management areas and private plantations to reduce pressure on forest areas </t>
  </si>
  <si>
    <t xml:space="preserve"> Promote effective, equitable, sustainable management and use of forests, forest lands and non-timber forest products</t>
  </si>
  <si>
    <t xml:space="preserve">SO 2.5.1 NRS Prepare &amp; implement pilot projects for forest lands areas in consultation with all stakeholders (all others forests areas outside PAs - production forest, etc)
</t>
  </si>
  <si>
    <t xml:space="preserve">SO 2.5.2 NRS Implement EIAs under new environmental code for all forested areas in ELCs
</t>
  </si>
  <si>
    <t xml:space="preserve">SO 2.5.3 NRS Develop an Ecotourism Strategy specific to protected areas
</t>
  </si>
  <si>
    <t>SO 2.5.4 NRS Strengthen funding mechanisms for PAs</t>
  </si>
  <si>
    <t xml:space="preserve">SO 2.5.5 NRS Institutionalize Management Effectiveness Evaluations
</t>
  </si>
  <si>
    <t xml:space="preserve">SO 2.5.6 NRS Implement forest certification scheme
</t>
  </si>
  <si>
    <t xml:space="preserve">SO 2.5.7 NRS Develop pilot projects to test forest management certification
</t>
  </si>
  <si>
    <t>FA, FiA, RUA, IRD, ELCs, NGOs, forest commune organizations
MAFF, FA</t>
  </si>
  <si>
    <t xml:space="preserve">GDANCP and GDEP in collaboration with FA </t>
  </si>
  <si>
    <t xml:space="preserve">GDANCP </t>
  </si>
  <si>
    <t>MoE, MEF (Ministry of Economy &amp; Finance</t>
  </si>
  <si>
    <t>GDANCP, FA &amp; FiA, MRD (Ministry of Rural Development)</t>
  </si>
  <si>
    <t>FA, FSC/PEFC, MAFF, MoE, ELC &amp; SLC holders, forest communes</t>
  </si>
  <si>
    <t>FA, FiA, GDANCP national &amp; subnational level, MAFF, MoE, forest community organizations, NGOs</t>
  </si>
  <si>
    <t>Facilitating factors for forestry investments by industry or smallholder growers are put into place</t>
  </si>
  <si>
    <t>Obligatory guidelines for application in the PFE, e.g. in ELCs and community forests, are in place and disseminated.(80k)
At least 2 pilot projects (1 in CF, 1 in ELC) are established and operational demonstrating best forest management practices for reforestation, forest rehabilitation, the establishment and management of planted forests (3.75m, 3.75m, 3.75m)</t>
  </si>
  <si>
    <t>Implement Strategy
($75K/PA including preparation of PA-specific Business Plans identifying products, marketing strategies, benefit-sharing mechanisms and requirements for infrastructure/training)</t>
  </si>
  <si>
    <t>Develop methodology and complete MEEs in priority PAs (ave. $50K/MEE plus costs for developing methodology)</t>
  </si>
  <si>
    <t>A process for the develop- ment of a national certification scheme has been established through the active participation of stakeholders from govern- ment, industry and civil society incl. a comprehend- sive capacity building program</t>
  </si>
  <si>
    <t>A voluntary certification scheme in a community forest or ELC is initiated as a pilot project to establish a certified supply chain of controlled sources</t>
  </si>
  <si>
    <t xml:space="preserve">Identify and implement alternative and sustainable livelihood development programmes for local communities most dependent on forest resources </t>
  </si>
  <si>
    <t xml:space="preserve">SO 2.6.1 NRS Enable local communities to explore livelihood activities
</t>
  </si>
  <si>
    <t xml:space="preserve">SO 2.6.2 NRS Complete valuation of ecosystem services (PES pilots) in priority PAs
</t>
  </si>
  <si>
    <t xml:space="preserve">SO 2.6.3 NRS Provide training on using participatory tools for engaging local stakeholders 
 </t>
  </si>
  <si>
    <t xml:space="preserve">SO 2.6.4 NRS Deliver educational outreach and awareness programs for local authorities
</t>
  </si>
  <si>
    <t xml:space="preserve">SO 2.6.5 NRS Target CPAs for livelihood enhancements
</t>
  </si>
  <si>
    <t xml:space="preserve">SO 2.6.6 NRS Facilitate access to small business and microcredit opportunities for local entrepreneurs 
</t>
  </si>
  <si>
    <t xml:space="preserve">GDANCP with support from Biodiversity Department (GSSD) </t>
  </si>
  <si>
    <t xml:space="preserve">GDLC with support from GDANCP and GDEKI </t>
  </si>
  <si>
    <t xml:space="preserve">GDLC with support from MAFF </t>
  </si>
  <si>
    <t xml:space="preserve">GDLC with support from private sector </t>
  </si>
  <si>
    <t>Sub-decree on CF is revised to broaden its scope, redefine objectives, regulations, enforcement provisions and plans for community forestry projects, approval procedures are streamlined and simplified</t>
  </si>
  <si>
    <t>Complete PES pilots for priority PAs (ave. $125K/PA including valuation studies, training of core group of GDANCP staff and preparation of PES policy)</t>
  </si>
  <si>
    <t>Design and deliver a ToT program on using participatory tools to 200 staff ($2K/staff, including design and delivery of training, travel and equipment)
Ongoing support to expand training to local authorities and PA staff ($100K/year)</t>
  </si>
  <si>
    <t>Complete CPA Management Plans ($35K/Plan, including travel, consultations and preparation of Plans)</t>
  </si>
  <si>
    <t>Target CPAs for livelihood enhancements ($75K/CPA including costs for travel, consultations, training and program development)</t>
  </si>
  <si>
    <t>Develop small business and microcredit opportunities for CPAs ($80K/PA including training, market research and development of business plans)</t>
  </si>
  <si>
    <t xml:space="preserve">Mainstream approaches to reduce deforestation, build capacity and engage stakeholders </t>
  </si>
  <si>
    <t>SO 3.1.1 NRS Create a special inter-ministerial working group to synchronize the management approaches of MoE and MAFF regarding the production and conservation forests under their jurisdictions</t>
  </si>
  <si>
    <t>SO 3.1.2 NRS Ensure a clear coordination between the relevant agencies to be sure REDD+ is monitored and enforced across the different related sectors</t>
  </si>
  <si>
    <t xml:space="preserve">SO 3.1.3 NRS Review and clarify the roles and responsibilities of MoE, MAFF and FiA
</t>
  </si>
  <si>
    <t>RTS, with support of MoE and FA/MAAF</t>
  </si>
  <si>
    <t xml:space="preserve">Support mechanisms to mainstream policies and measures that reduce deforestation in relevant government ministries and agencies </t>
  </si>
  <si>
    <t>The Sub-decree clarifying roles and responsibilities is formally approved (50k)
FAs mandate and resources are reviewed to strengthen its capacity and consolidate its position as the authority to implement the PFSP (250k)</t>
  </si>
  <si>
    <t>SO 3.2.1 NRS Review and streamline land allocation procedures in concessions</t>
  </si>
  <si>
    <t>SO 3.2.2 NRS Update national cadastre by including forest areas, especially natural forests</t>
  </si>
  <si>
    <t xml:space="preserve">SO 3.2.3 NRS Develop Centers for Capacity Development
</t>
  </si>
  <si>
    <t>MAFF, Interministerial National Committee for Land Management, Urban Planning under MLMUPC, Mol, GDANCP, FA &amp; FiA</t>
  </si>
  <si>
    <t>MLMUPC (Ministry of Land Management, Urban Planning &amp; Construction</t>
  </si>
  <si>
    <t>GDANCP with support from MoE</t>
  </si>
  <si>
    <t>Identify, upgrade and equip 3 Regional Training Centers (ave. $1,100K/facility including construction upgrades and costs of equipment) 
Maintain Regional Training Centers (ave. $50K/facility for recurrent costs)</t>
  </si>
  <si>
    <t xml:space="preserve">Strengthen capacity, knowledge and awareness of stakeholders to enhance their contribution to reducing deforestation and forest degradation </t>
  </si>
  <si>
    <t>SO 3.3.1 NRS Establish a definition of who the relevant stakeholders are for REDD+ and a requirement to map it</t>
  </si>
  <si>
    <t>SO 3.3.2 NRS Raise awareness of population about climate change, REDD+, etc</t>
  </si>
  <si>
    <t>SO 3.3.3 NRS Build capacities of all responsible directorate about REDD+ on the issues linked to the activities they will implement</t>
  </si>
  <si>
    <t>RTC</t>
  </si>
  <si>
    <t xml:space="preserve">Encourage public engagement, participation and consultations in forestry and land use planning, and promote the involvement of multiple stakeholders </t>
  </si>
  <si>
    <t>SO 3.4.1 NRS Review &amp; Streamline land allocation procedures in concessions</t>
  </si>
  <si>
    <t>SO 3.4.2 NRS Establish a platform for dialogue and negotiation in order to review forest governance to create a new model based on the involvement of local communities in relation with authorities</t>
  </si>
  <si>
    <t>SO 3.4.3 NRS Organize populations into a formal local governance structure, build their capacities</t>
  </si>
  <si>
    <t>SO 3.4.4 NRS Set-up a national benefit sharing system</t>
  </si>
  <si>
    <t>MoE/MAFF, MLMUPC</t>
  </si>
  <si>
    <t xml:space="preserve">SO 3.5.1 NRS Assess the needs for capacity development and implement training programme
</t>
  </si>
  <si>
    <t xml:space="preserve">SO 3.5.2 NRS Participate in key regional and international workshops, trainings and study tours 
</t>
  </si>
  <si>
    <t xml:space="preserve">SO 3.5.3 NRS Strengthen the Research and Development capacity in existing Departments
</t>
  </si>
  <si>
    <t xml:space="preserve">SO 3.5.4 NRS Develop and deliver integrated technical training modules for central and provincial staff 
</t>
  </si>
  <si>
    <t>FA at Central &amp; subnational level, MAFF, RUA</t>
  </si>
  <si>
    <t xml:space="preserve">GDANCP/GDLC </t>
  </si>
  <si>
    <t>GDANCP/GDLC
FA, FiA, GDANCP at  central &amp; subnational levels, MAFF, MoE, RUA, international organizations and development partners</t>
  </si>
  <si>
    <t>Training needs of FA staff are assessed, followed by a series of training modules and a renewed investment in basic infrastructure at both field and central levels</t>
  </si>
  <si>
    <t>Participate in key regional and international events (ave. travel costs estimated at $5K/event)</t>
  </si>
  <si>
    <t>Recruit additional staff through secondments or new recruitment (lump sum for new office space and equipment) (200k)
Recurrent costs for additional staff (ave. $20K/year/staff for salaries, benefits, travel, and equipment)
Coordination and collabora- tion with other line minis- tries and international part- ners are improved to pro- vide the necessary guidance and oversight for conduc- ting meaningful research, forest resource planning and policy development (50k, 50k, 50k)</t>
  </si>
  <si>
    <t>Needs assessments and development of technical training modules (ave. $25K/module) (125k)
Delivery of 5 technical training modules (ave. $125K/module based on 50 participants/training)</t>
  </si>
  <si>
    <t xml:space="preserve">Establish partnerships with development partners in building knowledge and human resources related to forestry, land use and climate change </t>
  </si>
  <si>
    <t xml:space="preserve">SO 3.6.1 NRS Strengthen research and development, improve networking and disseminate results
</t>
  </si>
  <si>
    <t>FA, FiA, RUA, IRD, ELCs, NGOs, forest commune organizations</t>
  </si>
  <si>
    <t>Research and development strengthened through work with research inst., ELCs, smallholders, communities. Networking with NGOs and regional research organizations enhanced and lessons learned disseminate</t>
  </si>
  <si>
    <t>Cambodia_REDD_AIP_support_Matrix_NRS_links_to_action_plans_Rect_Strat_Phase_IV_v6</t>
  </si>
  <si>
    <t>NOTE - THIS VERSION (V7) IS A REDUCED EDIT OF V6 TO A SINGLE SHEET AND FOR FULL DATA SET REFER TO V6 - THIS VERSION FOR THE 01_Cambodia_REDD_AP-Summary_Sheet_V…</t>
  </si>
  <si>
    <t>Source</t>
  </si>
  <si>
    <t>Source - First Draft Action Plan for implementing the National REDD+ Strategy (16 November 2017)
Based on NPASMP Action Plan Budget</t>
  </si>
  <si>
    <t xml:space="preserve">Note - the responsible agency and priority settings were agreed by stakeholders at a meeting in PP in 2017 (Peter Iversen)
</t>
  </si>
  <si>
    <t>This column is for NRS only (feeds to AP summary sheet)</t>
  </si>
  <si>
    <t xml:space="preserve">NOTE - Figures given take amounts in NPASMP when available, then PFAP a second source - if lacking will need to be determined (figures in green from NPASMP, blue from PFSB.
Long term is listed in NPASMP but is outside dated of NRS
Not included in this framework - ends with NRS in 2026
</t>
  </si>
  <si>
    <t>NRS Strategic Objective</t>
  </si>
  <si>
    <t>NRS Actions Only</t>
  </si>
  <si>
    <t xml:space="preserve">Short Term (2018-2021) </t>
  </si>
  <si>
    <t>Medium Term (2022-2026)</t>
  </si>
  <si>
    <t>Details to be highlighted about Rectangular Strategy for items with a score of 3</t>
  </si>
  <si>
    <t xml:space="preserve">SO1 NRS Improve management and monitoring of forest resources and forest land use </t>
  </si>
  <si>
    <t xml:space="preserve">SO 1.1 NRS Strengthen management of forest conservation areas, such as protected areas and flooded and mangrove conservation areas </t>
  </si>
  <si>
    <t>H</t>
  </si>
  <si>
    <t>Rectangular IV, Side 2. Sustainable Management of Natural Resource &amp; Culture:
- Item 3: Continuing to manage the forest and wildlife resources by maintaining the forest cover to more than 60% of the country land area; promoting the forest and wildlife preservation; preventing forest encroachments and clearing for private ownership purpose; promoting the engagement of local community in forest restoration and combatting forest crimes and wildlife trafficking,
- Item 5: Further protecting the ecosystem and natural areas by emphasizing on the protection of biodiversity, wet land and costal areas in order to ensure land quality and sustainable water resource.
Rectangular IV, Side 3. Strengthening Urban Planning &amp; Management:
- Item 1: Continuing to enhance land reform and accelerate the development of a master plan and land use plan for land management, urban planning and construction, at both national and sub-national levels, with the aim to manage and use land more efficiently,
- Item 2: Strengthening the competency to manage urbanization, land use planning for the capital, development of land use planning for municipalities, district/khan, commune/sangkat nationwide; preparing strategic direction for land zoning and residential management by using technology.
Rectangular IV, Side 4. Environmental sustainability &amp; response to climate change:
- Item 1: Continuing to implement the “National Strategic Plan on Green Growth 2013-2030”, “Cambodia Climate Change Strategic Plan 2014-2023”, “National Environment Strategy &amp; Action Plan 2016-2023”, “National REDD+ Strategy” and utilizing the social and environmental fund effectively to ensure a low-carbon emission economy that is resilient to climate change. 
- Item 2: Further strengthening the management of protected areas, biodiversity conservation, natural resource conservation, especially the ecosystems of the Tonle Sap Lake, the Mekong River and the coastline areas.</t>
  </si>
  <si>
    <t>Following achievements could be accounted for: the forest cover has been maintained at around 60% of the country’s total land area; more than 410,000 hectares of economic land concessions have been withdrawn and reconverted into social land concessions, grants or reforestation activities; areas of more than 970,000 hectares have been designated as fisheries preservation areas after the annulment of fishing lots; 610 forestry associations and 516 fishing associations have been established; several tangible and intangible cultural heritages, including have been inscribed on the UNESCO World Heritage List (goals of Rectangular IV, Side 2, p56)
Notwithstanding these achievements, the RGC has yet to tackle a number of challenges such as the fact that the master plan for land use and development direction strategy have not been studied or completed for most cities and provinces (goals of Rectangular IV, Side 3, p58)</t>
  </si>
  <si>
    <t xml:space="preserve">SO 1.1.3 NRS Develop and implement Forest Restoration Plans (Here develop plans only)
</t>
  </si>
  <si>
    <t>M</t>
  </si>
  <si>
    <t>Rectangular IV, Side 2, items 3 and 5; Side 4, items 1 and 2</t>
  </si>
  <si>
    <t xml:space="preserve">SO 1.2 NRS Promote forest land tenure security through forest land classification, zoning, demarcation, and registration </t>
  </si>
  <si>
    <t>Rectangular IV, Side 2, items 3 and 5; Side 3, items 1 and 2; Side 4, items 1 and 2</t>
  </si>
  <si>
    <t>Rectangular IV, Side 4, Item 1
Rectangular IV, Side 1:
- Item 8: Strengthening the management of economic land concessions; continuing the clearing of landmines and unexploded ordinances; and carrying on the works related to the grant of social concession lands to poor households for family-based farming.</t>
  </si>
  <si>
    <t>These achievements notwithstanding, the agriculture sector continues to face several challenges including, among others low productivity and low quality of agricultural inputs; technical services and agricultural products supply chain still unresponsive to market demands; limited livestock farming and aquaculture; mechanisms facilitating export are not comprehensive and complementary; continued import of agricultural products that can be supplied domestically; the sanitary and phytosanitary system
needs to be strengthened; lack of mechanism providing agricultural market information linking to growing and cultivation plans; R&amp;D is still inadequate; and agricultural land use is not yet exploited up to its highest potential (goals of Rectangular IV, Side 1, p54) --&gt; REDD+ PAMs could support this if non-forestry drivers were addressed by the NS REDD+, this could be good examples to give in the draft</t>
  </si>
  <si>
    <t>Only one item is focused on ELC management</t>
  </si>
  <si>
    <t>Rectangular IV, Side 2, items 3 and 5; Side 3, item 1; Side 4, items 1 and 2</t>
  </si>
  <si>
    <t xml:space="preserve">Rectangular IV, Side 4, Item 1
Rectangular IV, Side 3, Items 1 and 2 </t>
  </si>
  <si>
    <t xml:space="preserve">SO 1.3 NRS Strengthen law enforcement activities to address unauthorized logging, and encroachment </t>
  </si>
  <si>
    <t>Rectangular IV, Side 4, Item 1</t>
  </si>
  <si>
    <t>No special item about law or law enforcement</t>
  </si>
  <si>
    <t xml:space="preserve">SO 1.4 NRS Monitor the status of ELCs and SLCs for compliance with regulations and strengthen capacity for effective monitoring </t>
  </si>
  <si>
    <t>Rectangular IV, Side 1, Item 8; Side 4, Item 1</t>
  </si>
  <si>
    <t xml:space="preserve">SO 1.5 NRS Support harmonization of legal frameworks for effective management of forest resources </t>
  </si>
  <si>
    <t>Rectangular IV, Side 4, Item 1
Core of RS4: Governance reform</t>
  </si>
  <si>
    <t xml:space="preserve">SO 1.6 NRS Strengthen regulatory framework and capacity for social and environmental impact assessment and compliance </t>
  </si>
  <si>
    <t>Rectangular IV, Side 2:
- Item 1: Promoting the implementation of the “National Policy on Mineral Resources 2018-2028” for governance &amp; management" by strengthening the governance and management of mineral resources and business while encouraging the contribution of community in order to reduce the negative impact on environment and society and to strengthen the national revenue mobilization</t>
  </si>
  <si>
    <t xml:space="preserve">SO 1.7 NRS Strengthen capacity for data management and establish decision support systems for forest and land use sector. </t>
  </si>
  <si>
    <t xml:space="preserve">SO2 NRS  Strengthen implementation of sustainable forest management </t>
  </si>
  <si>
    <t xml:space="preserve">SO 2.1 NRS Strengthen and scale up community-based forest management </t>
  </si>
  <si>
    <t>Rectangular IV, Side 4, Item 1
Rectangular IV, Side 1:
- Item 10: Maintaining the efforts to promote a vibrant rural development with additional investment in rural roads, small-scale irrigation systems, expansion of electricity supply coverage and access to clean water, sanitation upgrading, and improving people’s livelihood through the "One village-one product movement" and the "new village movement"</t>
  </si>
  <si>
    <t xml:space="preserve">SO 2.2 NRS Engage and encourage the private sector to implement alternative and sustainable supply chains from agro industrial plantations, and to reduce emissions </t>
  </si>
  <si>
    <t>Rectangular IV, Side 4, Item 1
Rectangular IV, Side 1:
- Item 1: Promoting the development and implementation of the  “Master Plan for Agriculture Sector Development towards 2030” &amp; “Agriculture Sector Strategic Development Plan 2019-2023”,
- Item 3: Improving productivity, quality, and diversification through increasing investments in R&amp;D in crops, livestock &amp; aquaculture; Model Farm development; extension; cooperative management; contract farming; innovation around finance, insurance, digital &amp; smart technology,
- Item 4: Upgrading processing industry through the promotion of private investment in agricultural products with high potentials such as rice, cassava, mango, cashew nuts, banana, rubber, vegetables, etc and through the formulation of specific strategy for each crop</t>
  </si>
  <si>
    <t>Rectangular Iv, Side 4:
- Item 4: Promoting efficient and sustainable use of resources by implementing the principle of sustainable consumption and production,
- Item 7: Further promoting the development and implementation of integrated water resource management plan in order to expand water supply in response to demands, minimize the risks caused by flood and drought, and to ensure long-term water security</t>
  </si>
  <si>
    <t>Rectangular IV, Side 4, Item 1
Rectangular IV, Side 4, Items 1, 3 and 4</t>
  </si>
  <si>
    <t xml:space="preserve">SO 2.3 NRS Expand afforestation, reforestation and restoration activities </t>
  </si>
  <si>
    <t xml:space="preserve">SO 2.3.1 NRS / SO 1.1.3 NRS Develop and Implement Forest Restoration Plans. (here Implementation only)
</t>
  </si>
  <si>
    <t>Rectangular I, Side 1:
- Item 1: Further promoting the role of women in society by ways of enhancing their capacity and increasing the proportion of women in leadership positions in ministries and national institutions and in sub-national administration
Rectangular IV, Side 2, items 3 and 5; Side 4, items 1 and 2</t>
  </si>
  <si>
    <t>The RGC’s strategic goal is to strengthen gender equity and social protection to enhance social-economic situation and strengthen the role of women, who are the backbone of the economy and society (goals of Rectangular I, Side 4, p37)</t>
  </si>
  <si>
    <t>SO 2.4 NRS Enhance timber supply and wood-based energy sourced from community-based forest management areas and private plantations to reduce pressure on forest areas  
NOTE SO2.4.1 HERE IS SO 2.2.1 IN THE DRAFT ACTION PLAN NUMBERING (pg 7)</t>
  </si>
  <si>
    <t>SO 2.5 NRS Promote effective, equitable, sustainable management and use of forests, forest
lands and non-timber forest products</t>
  </si>
  <si>
    <t>Rectangular IV, Side 4, Item 8; Side 4, Item 1</t>
  </si>
  <si>
    <t>Rectangular II, Side 2:
- Item 4: Preparing a master plan for the tourism sector with a focus on diversification of tourist products and destinations, attracting high-spending tourists and encouraging tourism-supporting industries</t>
  </si>
  <si>
    <t>Rectangular IV, Side 4, Item 1 and:
- Item 6: Continuing to promote the implementation of carbon trading mechanisms and related regulatory frameworks; strengthening the capabilities to develop and implement climate change adaptation and resiliency measures as well as exploring the possibility of studying financial resiliency to respond to disasters caused by climate change</t>
  </si>
  <si>
    <t xml:space="preserve">SO 2.6 NRS Identify and implement alternative and sustainable livelihood development programmes for local communities most dependent on forest resources </t>
  </si>
  <si>
    <t>Rectangular IV, Side 1 Item 10; Side 4, Item 1</t>
  </si>
  <si>
    <t>This training activity is very important and REDD+ information could be disseminated in the government through Core of RS4 activities, another example of importance to tkae in account this rectangle</t>
  </si>
  <si>
    <t xml:space="preserve">SO3 NRS Mainstream approaches to reduce deforestation, build capacity and engage stakeholders </t>
  </si>
  <si>
    <t xml:space="preserve">SO 3.1 NRS Support mechanisms to mainstream policies and measures that reduce deforestation in relevant government ministries and agencies </t>
  </si>
  <si>
    <t xml:space="preserve">SO 3.2 NRS Strengthen national and subnational capacity for improved coordination mechanisms for national land use policy and planning </t>
  </si>
  <si>
    <t>Rectangular IV, Side 3, items 1 and 2; Side 4, item 1</t>
  </si>
  <si>
    <t xml:space="preserve">SO 3.3 NRS Strengthen capacity, knowledge and awareness of stakeholders to enhance their contribution to reducing deforestation and forest degradation </t>
  </si>
  <si>
    <t xml:space="preserve">SO 3.4 NRS Encourage public engagement, participation and consultations in forestry and land use planning, and promote the involvement of multiple stakeholders </t>
  </si>
  <si>
    <t>Rectangular IV, Side 3, items 1 and 2; Side 4, Item 1</t>
  </si>
  <si>
    <t xml:space="preserve">SO 3.5 NRS Strengthen capacity of academic and research institutions in training, research and technology development associated with forestry and land use </t>
  </si>
  <si>
    <t>Links Rectangular IV, Side 4, Item 9 "Strengthening the regulatory framework, research, as well as development of skills and capacity for national and sub-national officials in areas of environment, green development, climate change, integrated water resource management, and the usage of natural resources in a sustainable manner"</t>
  </si>
  <si>
    <t xml:space="preserve">SO 3.6 NRS Establish partnerships with development partners in building knowledge and human resources related to forestry, land use and climate change </t>
  </si>
  <si>
    <t>Note:
The NPASMP Action Plan has 30 Actions of which 25 are covered by the NRS Actions below.
The PFAP has 23 Actions of which 22 are covered by the NRS Actions below.
This AIP-NRS has 64 Actions of which 44 are shared with the NPASMP and/or the PFSP and 20 Actions are specifically derived for the NRS.</t>
  </si>
  <si>
    <t>NRS Strategies
This list included all (19) strategies in the NRS 2017 - 2026. The draft NRS Action Plan (6 strategies - shown bold)  is not consistant with the NRS strategies</t>
  </si>
  <si>
    <t>NRS Actions - and other plans
Black text - Action in NRS Action Plan (draft)
Green text - Action in NPASMP
Blue text - Action in Production Forestry Strategic Plan (draft [5th])
Red text - new from AIP-NRS development (UNDP)</t>
  </si>
  <si>
    <t>Priority (high/medium)
based on upland/low land only</t>
  </si>
  <si>
    <t>Rectangular Strategy Relevence
(Score of 3)</t>
  </si>
  <si>
    <t>Rectangular Strategy Relevence
(Score of 2)</t>
  </si>
  <si>
    <t xml:space="preserve">SO 1.1.1 NRS Demarcate and register PA boundaries. 
SO 1.1.1 NPASMP Demarcate and register PA boundaries. 
SO 1.2.1 PF Identify and demarcate the boundaries of production forest areas
SO 1.1.3 NPASMP Demarcate and register boundaries of Biodiversity Corridors ($1.5m + 1.5m) - this additional to above - if corridors are to be included in REDD+ forest
 </t>
  </si>
  <si>
    <t xml:space="preserve">SO 1.1.2 NRS Prepare PA Management Plans include zoning designations
SO 1.1.2 NPASMP Prepare PA Management Plans include zoning designations
</t>
  </si>
  <si>
    <t>SO 1.1.3 NRS Develop and implement Forest Restoration Plans. 
Note - Plan development could be under NRS 1.1.3 but implementation should be under NRS 2.3.1 - see below</t>
  </si>
  <si>
    <t>SO 1.1.4 NRS Re-energize the National Committee for Conflict Resolution on Protected Area Management to address ongoing land use conflicts inside or adjacent to protected area boundaries
SO 2.1.2 NPASMP Activate the National Committee for Conflict Resolution on PA Management</t>
  </si>
  <si>
    <t>SO 1.2.1 NRS Identify and demarcate the boundaries of forest lands areas (all others forests areas outside PAs - production forest, etc)
SO 1.2.1 PF Identify and demarcate the boundaries of forest lands areas (all others forests areas outside PAs - production forest, etc)</t>
  </si>
  <si>
    <t>SO 1.2.2 NRS Clarify tenure rights in ELCs and community forests and develop procedures for monitoring and compliance assessment with sustainability criteria
SO 1.2.2 PF Clarify tenure rights in ELCs and community forests and develop procedures for monitoring and compliance assessment with sustainability criteria</t>
  </si>
  <si>
    <t>SO 1.2.3 NRS Extend &amp; link forest areas under protection through demarcation and registration
SO 2.2.1 NPASMP Connect new Biodiversity Conservation Corridors with existing PAs</t>
  </si>
  <si>
    <t>SO 1.2.4. NRS SO 1.3.2 PF Establish a Forest Resource Management Information System (FRMIS) as supplement to the existing National Forest Monitoring System
SO 1.3.2 PF Establish a Forest Resource Management Information System (FRMIS) as supplement to the existing National Forest Monitoring System</t>
  </si>
  <si>
    <t xml:space="preserve">SO 1.3.1 NRS Invest in human and material resources for forest law enforcement (sum here for all PAs)
</t>
  </si>
  <si>
    <t>SO 1.3.1 NRS Invest in human and material resources for forest law enforcement (sum here for all PAs)
SO 1.2.1 NPASMP Provide PAs with upgraded equipment for effective patrolling and biodiversity monitoring 
SO 1.2.2 NPASMP Provide PA Rangers with specialized law enforcement training
SO 1.4.2 PF Strengthen the law enforcement capacity ($500k + 500k)</t>
  </si>
  <si>
    <t xml:space="preserve">SO 1.3.2 NRS Raise awareness for law enforcement among local authorities and communities.
</t>
  </si>
  <si>
    <t>SO 1.3.2 NRS Raise awareness for law enforcement among local authorities and communities.
SO 1.2.3 NPASMP Raise awareness for PA law enforcement among local authorities and communities 
SO 1.4.1 PF Raise awareness on forest laws and law enforcement ($80k + $80k)</t>
  </si>
  <si>
    <t>SO 1.4.3 NRS Support community development in ELCs/SLCs
SO 3.2.2 PF Support community development within ELCs</t>
  </si>
  <si>
    <t>SO 1.5.3 NRS Update and amend the Law on Forestry and the National Forest Programme
SO 1.1.1 PF  Update and amend the Law on Forestry and the National Forest Programme (80k)
SO 2.1.1 PF Deregulate bureaucratic procedures and administrative charges along the local value chain of forest production (100k)</t>
  </si>
  <si>
    <t>SO 1.6.1 NRS Support the adoption and the publication of the New Environment and Natural Resources Code
SO 2.1.1  NPASMP Complete EIAs for existing ELCs - see SO 2.5.2 NRS</t>
  </si>
  <si>
    <t>SO 1.7.1 NRS Quantify forest by type, location, extent
SO 1.3.1 PF Conduct a National Forest Inventory</t>
  </si>
  <si>
    <t>SO 2.1.1 NRS Support and expand forest community development (CPA, CF and FiA). 
Provide more effective security of rights, longer usage terms, larger management areas</t>
  </si>
  <si>
    <t xml:space="preserve">SO 2.1.3 NRS Complete CPA Management Plans 
SO 3.2.1 NPASMP Complete CPA Management Plans </t>
  </si>
  <si>
    <t xml:space="preserve">SO 2.1.4 NRS Provide direct support to CPAs 
SO 3.2.2 NPASMP Provide direct support to CPAs </t>
  </si>
  <si>
    <t>SO 2.1.5 NRS Establish and operationalize new CPAs
SO 3.2.3 NPASMP Establish and operationalize new CPAs</t>
  </si>
  <si>
    <t>SO 2.1.6 NRS Expand and strengthen collaborative management mechanism with communities
SO 3.1.1 PF Expand and strengthen collaborative management mechanism with communities</t>
  </si>
  <si>
    <t xml:space="preserve">SO 2.3.1 NRS / SO 1.1.3 NRS Develop and implement Forest Restoration Plans. 
SO 1.3.2 NPASMP Develop and implement Forest Restoration Plans for priority PAs. </t>
  </si>
  <si>
    <t xml:space="preserve">SO 2.3.2 NRS Create tree nurseries (managed by women and young people) to support afforestation, reforestation and restoration activities
SO 3.1.3 NPASMP Promote local participation in forest and ecosystem restoration activities </t>
  </si>
  <si>
    <t xml:space="preserve">SO 2.4.1 NRS Establish the institutional framework to facilitate public and private investments
SO 2.1.2 PF Adjust the institutional framework to encourage public and private investments
</t>
  </si>
  <si>
    <t xml:space="preserve">SO 2.5.1 NRS Prepare &amp; implement pilot projects for forest lands areas in consultation with all stakeholders (all others forests areas outside PAs - production forest, etc)
SO 2.2.1 PF Develop guidelines on forest management planning with a focus on reforestation, forest rehabilitation and planted forest management within ELCs, community forests and other state-owned forest land
SO 2.2.2 PF Plan and implement pilot projects in production forest areas focusing on the production of wood and NWFPs
</t>
  </si>
  <si>
    <t>SO 2.5.3 NRS Develop an Ecotourism Strategy specific to protected areas
SO 3.3.3 NPASMP Develop and implement Ecotourism Strategy for PAs</t>
  </si>
  <si>
    <t>SO 2.5.5 NRS Institutionalize Management Effectiveness Evaluations
SO 4.2.4 NPASMP Institutionalize Management Effectiveness Evaluations for PAs</t>
  </si>
  <si>
    <t>SO 2.5.6 NRS Implement forest certification scheme
SO 1.5.2 PF Design and implement a national process for developing a national certification scheme</t>
  </si>
  <si>
    <t xml:space="preserve">SO 2.5.7 NRS Develop pilot projects to test forest management certification
SO 1.5.1 PF Develop pilot projects to test the introduction and implementation of forest management certification
</t>
  </si>
  <si>
    <t>SO 2.6.1 NRS Enable local communities to explore livelihood activities
SO 3.2.1 PF Expand CF options and simplify management planning and approval procedures</t>
  </si>
  <si>
    <t>SO 2.6.2 NRS Complete valuation of ecosystem services (PES pilots) in priority PAs
SO 4.2.3 NPASMP Complete valuation of ecosystem services (PES pilots) in priority PAs</t>
  </si>
  <si>
    <t xml:space="preserve">SO 2.6.3 NRS Provide training on using participatory tools for engaging local stakeholders 
SO 3.1.1 NPASMP Provide training on using participatory tools for engaging local stakeholders </t>
  </si>
  <si>
    <t>SO 2.6.4 NRS Deliver educational outreach and awareness programs for local authorities
SO 3.1.2 NPASMP Deliver educational outreach and awareness programs for local authorities</t>
  </si>
  <si>
    <t xml:space="preserve">SO 2.6.5 NRS Target CPAs for livelihood enhancements
SO 3.3.1 NPASMP Target CPAs for livelihood enhancements ($ 2.625m + 3m)
SO 3.2.3 PF Expand livelihood opportunities for local communities ($1.875m + 1.875m - not added to NPASMP funds here) </t>
  </si>
  <si>
    <t xml:space="preserve">SO 2.6.6 NRS Facilitate access to small business and microcredit opportunities for local entrepreneurs 
SO 3.3.2 NPASMP Facilitate access to small business and microcredit opportunities for local entrepreneurs </t>
  </si>
  <si>
    <t>SO 3.1.3 NRS Review and clarify the roles and responsibilities of MoE, MAFF and FiA
SO 1.1.2 PF Review and clarify the roles and responsibilities of FA/MAFF ($50k)
 SO 4.1.1 PF Review FA’s mandate ($250k)</t>
  </si>
  <si>
    <t>SO 3.2.1 NRS Review and streamline land allocation procedures in concessions
Essential to include mapping, zoning and land titling)</t>
  </si>
  <si>
    <t>SO 3.2.3 NRS Develop Centers for Capacity Development
SO 4.1.1 NPASMP Develop three Regional Training Centers for PA management</t>
  </si>
  <si>
    <t>SO 3.5.1 NRS Assess the needs for capacity development and implement training programme
SO 4.2.1 PF Assess the needs for capacity development and implement training program</t>
  </si>
  <si>
    <t xml:space="preserve">SO 3.5.2 NRS Participate in key regional and international workshops, trainings and study tours 
SO 1.4.1 NPASMP Participate in key regional and international workshops, trainings and study tours </t>
  </si>
  <si>
    <t>SO 3.5.3 NRS Strengthen the Research and Development capacity in existing Departments
SO 4.1.2 NPASMP Strengthen the Research and Development capacity in existing Departments
SO 4.3.1 PF Improve coordination and collaboration for research, forestry education, resource planning and policy development ($50k + 50k - not included in funding here)</t>
  </si>
  <si>
    <t xml:space="preserve">SO 3.5.4 NRS Develop and deliver integrated technical training modules for central and provincial staff 
SO 4.1.3 NPASMP Develop and deliver integrated technical training modules for central and provincial staff </t>
  </si>
  <si>
    <t>SO 3.6.1 NRS Strengthen research and development, improve networking and disseminate results
SO 2.2.3 PF Strengthen research and development, improve networking and disseminate result</t>
  </si>
  <si>
    <t>Budget in NRS timeframe (2026)</t>
  </si>
  <si>
    <t>All</t>
  </si>
  <si>
    <t>Summary</t>
  </si>
  <si>
    <t>Responsible Directorates (lead in first) Based on first Action for each NRS stratergy</t>
  </si>
  <si>
    <t>Strengthen capacity of academic and research institutions in training, research and technology development associated with forestry and land use</t>
  </si>
  <si>
    <t xml:space="preserve">Community development programs are incorporated in ELC concession agreements and management plan </t>
  </si>
  <si>
    <t>1.4.1 &amp; 1.4.2 - costs taken from 1.5.3 (180K)</t>
  </si>
  <si>
    <t>1.5.1 &amp; 1.5.2 - costs taken from 1.5.3 (180K)</t>
  </si>
  <si>
    <t>1.6.2 - costs taken from 1.3.2</t>
  </si>
  <si>
    <t>Secretariat costs for the operation of a National Committee (see 1.1.4)</t>
  </si>
  <si>
    <t>Tenure rights are clarified, existing management plans are reviewed, and field compliance with sustainability criteria is assessed.</t>
  </si>
  <si>
    <t>Spatial planning to identify areas of cancelled ELCs
Review land usesfor communities in former ELCs and develop management strategies to enhance livlihood enhancements</t>
  </si>
  <si>
    <t>1.4.2 - costs taken from 1.2.3</t>
  </si>
  <si>
    <t xml:space="preserve">1.5.3 - costs taken from 1.2.2 </t>
  </si>
  <si>
    <t>Forest laws and rights are clarified, existing programmes reviewed, and field compliance with sustainability criteria is assessed. (see 1.2.2)</t>
  </si>
  <si>
    <t>EIA laws and processes are clarified, existing framework reviewed, and compliance with sustainability criteria is assessed. (see 1.2.2)</t>
  </si>
  <si>
    <t>1.6.3 - costs taken from 1.22</t>
  </si>
  <si>
    <t>Mapping, digitizing, registering forests and producing high quality maps</t>
  </si>
  <si>
    <r>
      <t>Raise awareness  on private sector, including development and delivery of awareness programs and training</t>
    </r>
    <r>
      <rPr>
        <sz val="9"/>
        <color rgb="FFFF0000"/>
        <rFont val="Calibri (Body)"/>
      </rPr>
      <t xml:space="preserve"> of local authorities and rural communitiesimpact of agriculture (see 1.3.2)</t>
    </r>
  </si>
  <si>
    <t>Development of the traceability system according governance system, based on 3 main types of activities: agricultural infiltration, reforestation / forest restoration and conservation (based on Cote d'Ivoire $116,870 non-private sector contribution)</t>
  </si>
  <si>
    <t>Operational implementation of the technical tools: MNV, environmental and social safeguard information system, MAP register, REDD + register and conflict management system - complaint mechanism and complaint handling (based on Cote d'Ivoire)</t>
  </si>
  <si>
    <t>Forest planting and processes are clarified, existing framework reviewed, and compliance with sustainability criteria is assessed. (see 1.2.2)</t>
  </si>
  <si>
    <t>Secretariat costs (see 1.1.4)</t>
  </si>
  <si>
    <t xml:space="preserve">Boundaries of concessions are identified, demarcated in the field, registered and digitized in the MAFF database </t>
  </si>
  <si>
    <t>An IT Unit is established at MLMUPC and a user-friendly cadastre database is developed in co- operation with external partners to provide critical information on land use (see 1.2.4)</t>
  </si>
  <si>
    <t>Raising awareness - informing populations, vulnerable groups and local authorities on the general problems related to REDD + (demography, climate change, deforestation, food security, REDD + approach, etc.) - based on Cote d'Ivoire ($1.19m)</t>
  </si>
  <si>
    <t>MAFF/MoE</t>
  </si>
  <si>
    <t>Establishment of the National REDD + Fund (from Cote d'Ivoire)</t>
  </si>
  <si>
    <t>Implement the participatory and inclusive governance model (based on Cote d'Ivoire $1.17m)</t>
  </si>
  <si>
    <t>Implementation of land tenure security (based on Cote d'Ivoire $4.2m)</t>
  </si>
  <si>
    <t>Communication on forest governance model (based on Cote d'Ivore $404k)</t>
  </si>
  <si>
    <t>The RGC’s strategic objective is to strengthen the role of agriculture in generating jobs, ensuring food security, reducing poverty, and developing rural economy (goals of Rectangular IV, Side 2, p54)
Nothing about environment protection in view of its impact on forests</t>
  </si>
  <si>
    <t>No real links between funding PA and this item but it's the only one on finance</t>
  </si>
  <si>
    <r>
      <t xml:space="preserve">Raise awareness for stakeholders including development and delivery of awareness programs and training
</t>
    </r>
    <r>
      <rPr>
        <sz val="9"/>
        <color rgb="FFFF0000"/>
        <rFont val="Calibri (Body)"/>
      </rPr>
      <t>Training of local authorities and rural communities on environment/nat resources code</t>
    </r>
  </si>
  <si>
    <t>Increase community employment opportunnities, support technologies to improve agricultural yields and facilitate small business development.</t>
  </si>
  <si>
    <t>Management mechanisms for consultation/mediation among stakeholders is operating and holds regular meetings. Encourage collaborative efforts to monitor and control illegal activities.</t>
  </si>
  <si>
    <r>
      <t xml:space="preserve">Procurement and replacement of capital equipment ($3.5m 2018-21, 2m 2022-26, 1.5m 2027-32)
Provide specialized law enforcement training to Rangers ($1,500/Ranger, including development and delivery of training, travel and equipment)  ($1.05m 2018-21, 1.5m 2022-26, 1.5m 2027-32)
</t>
    </r>
    <r>
      <rPr>
        <sz val="9"/>
        <color theme="4" tint="-0.499984740745262"/>
        <rFont val="Calibri (Body)"/>
      </rPr>
      <t>Surveillance, response, prevention capabilities in place to facilitate efficient functioning and coordination of enforcement procedures in productive and protective forests ($0.5m 2018-21, 0.5m 2022-26)</t>
    </r>
  </si>
  <si>
    <t>Develop methodology and complete EIAs in priority ELCs</t>
  </si>
  <si>
    <t>MoE/MAAF</t>
  </si>
  <si>
    <t>Strengthen national and subnational capacity for improved coordination mechanisms for national land use policy and planning</t>
  </si>
  <si>
    <t xml:space="preserve">Develop methodology and define stakeholders; map stakeholder relationships </t>
  </si>
  <si>
    <t xml:space="preserve">Support the development of land-use and land-use instruments and tools at the national and regional levels </t>
  </si>
  <si>
    <t xml:space="preserve">SO 1.7.2. NRS SO 1.3.2 PF Establish a Forest Resource Management Information System (FRMIS) as supplement to the existing National Forest Monitoring System
</t>
  </si>
  <si>
    <t>SO 3.6.2 NRS Establish the institutional framework to facilitate Official Direct Assistance providing partners to align ODA with REDD+ objectives</t>
  </si>
  <si>
    <t>Facilitating factors for ODA investments by Partnerss are put into place and advice on REDD+ objectives is given</t>
  </si>
  <si>
    <t>MoE and MAAF</t>
  </si>
  <si>
    <t>Provinces</t>
  </si>
  <si>
    <t>Phnom Penh Municipality</t>
  </si>
  <si>
    <t xml:space="preserve">Banteay Meanchey </t>
  </si>
  <si>
    <t xml:space="preserve">Battambang </t>
  </si>
  <si>
    <t xml:space="preserve">Kampong Cham </t>
  </si>
  <si>
    <t xml:space="preserve">Kampong Chhnang </t>
  </si>
  <si>
    <t xml:space="preserve">Kampong Speu  </t>
  </si>
  <si>
    <t xml:space="preserve">Kampong Thom </t>
  </si>
  <si>
    <t xml:space="preserve">Kampot </t>
  </si>
  <si>
    <t xml:space="preserve">Kandal </t>
  </si>
  <si>
    <t xml:space="preserve">Koh Kong </t>
  </si>
  <si>
    <t xml:space="preserve">Kep </t>
  </si>
  <si>
    <t xml:space="preserve">Kratié </t>
  </si>
  <si>
    <t xml:space="preserve">Mondulkiri </t>
  </si>
  <si>
    <t xml:space="preserve">Oddar Meanchey </t>
  </si>
  <si>
    <t xml:space="preserve">Pailin </t>
  </si>
  <si>
    <t xml:space="preserve">Sihanoukville </t>
  </si>
  <si>
    <t xml:space="preserve">Preah Vihear </t>
  </si>
  <si>
    <t>Preah Sihanouk</t>
  </si>
  <si>
    <t xml:space="preserve">Pursat </t>
  </si>
  <si>
    <t xml:space="preserve">Prey Veng </t>
  </si>
  <si>
    <t xml:space="preserve">Ratanakiri </t>
  </si>
  <si>
    <t xml:space="preserve">Siem Reap </t>
  </si>
  <si>
    <t xml:space="preserve">Stung Treng  </t>
  </si>
  <si>
    <t xml:space="preserve">Svay Rieng </t>
  </si>
  <si>
    <t xml:space="preserve">Takéo </t>
  </si>
  <si>
    <t xml:space="preserve">Tbong Khmum </t>
  </si>
  <si>
    <t>Provinces where the activities are priorities</t>
  </si>
  <si>
    <t>No</t>
  </si>
  <si>
    <t>Name</t>
  </si>
  <si>
    <t>Capital (seat)</t>
  </si>
  <si>
    <t>Population (2008 census)</t>
  </si>
  <si>
    <t>Area (km²)</t>
  </si>
  <si>
    <t>Density</t>
  </si>
  <si>
    <t>Phnom Penh Autonomous Municipality</t>
  </si>
  <si>
    <t>Doun Penh Section</t>
  </si>
  <si>
    <t>Banteay Meanchey Province</t>
  </si>
  <si>
    <t>Serei Saophoan Municipality</t>
  </si>
  <si>
    <t>Battambang Province</t>
  </si>
  <si>
    <t>Battambang Municipality</t>
  </si>
  <si>
    <t>Kampong Cham Province</t>
  </si>
  <si>
    <t>Kampong Cham Municipality</t>
  </si>
  <si>
    <t>Kampong Chhnang Province</t>
  </si>
  <si>
    <t>Kampong Chhnang Municipality</t>
  </si>
  <si>
    <t>Kampong Speu Province</t>
  </si>
  <si>
    <t>Chbar Mon Municipality</t>
  </si>
  <si>
    <t>Kampong Thom Province</t>
  </si>
  <si>
    <t>Stueng Saen Municipality</t>
  </si>
  <si>
    <t>Kampot Province</t>
  </si>
  <si>
    <t>Kampot Municipality</t>
  </si>
  <si>
    <t>Kandal Province</t>
  </si>
  <si>
    <t>Ta Khmau Municipality</t>
  </si>
  <si>
    <t>Koh Kong Province</t>
  </si>
  <si>
    <t>Khemarak Phoumin Municipality</t>
  </si>
  <si>
    <t>Kep Province</t>
  </si>
  <si>
    <t>Kep Municipality</t>
  </si>
  <si>
    <t>Kratié Province</t>
  </si>
  <si>
    <t>Kratié Municipality</t>
  </si>
  <si>
    <t>Mondulkiri Province</t>
  </si>
  <si>
    <t>Senmonorom Municipality</t>
  </si>
  <si>
    <t>Oddar Meanchey Province</t>
  </si>
  <si>
    <t>Samraong Municipality</t>
  </si>
  <si>
    <t>Pailin Province</t>
  </si>
  <si>
    <t>Pailin Municipality</t>
  </si>
  <si>
    <t>Sihanoukville Province</t>
  </si>
  <si>
    <t>Sihanoukville Municipality</t>
  </si>
  <si>
    <t>Preah Vihear Province</t>
  </si>
  <si>
    <t>Tbaeng Meanchey District</t>
  </si>
  <si>
    <t>Pursat Province</t>
  </si>
  <si>
    <t>Pursat Municipality</t>
  </si>
  <si>
    <t>Prey Veng Province</t>
  </si>
  <si>
    <t>Prey Veng Municipality</t>
  </si>
  <si>
    <t>Ratanakiri Province</t>
  </si>
  <si>
    <t>Banlung Municipality</t>
  </si>
  <si>
    <t>Siem Reap Province</t>
  </si>
  <si>
    <t>Siem Reap Municipality</t>
  </si>
  <si>
    <t>Stung Treng Province</t>
  </si>
  <si>
    <t>Stung Treng Municipality</t>
  </si>
  <si>
    <t>Svay Rieng Province</t>
  </si>
  <si>
    <t>Svay Rieng Municipality</t>
  </si>
  <si>
    <t>Takéo Province</t>
  </si>
  <si>
    <t>Doun Kaev Municipality</t>
  </si>
  <si>
    <t>Tbong Khmum Province</t>
  </si>
  <si>
    <t>Suong Municipality</t>
  </si>
  <si>
    <t>Add Preah Sihanouk to Sihanoukville province</t>
  </si>
  <si>
    <t>Area in ha</t>
  </si>
  <si>
    <t>Top 3</t>
  </si>
  <si>
    <t>Combined funding percentage</t>
  </si>
  <si>
    <t>Agency 1</t>
  </si>
  <si>
    <t>Japan</t>
  </si>
  <si>
    <t>ADB</t>
  </si>
  <si>
    <t>WB</t>
  </si>
  <si>
    <t>Australia</t>
  </si>
  <si>
    <t>China</t>
  </si>
  <si>
    <t>Agency 2</t>
  </si>
  <si>
    <t>AFD</t>
  </si>
  <si>
    <t>EU</t>
  </si>
  <si>
    <t>USAID</t>
  </si>
  <si>
    <t>Agency 3</t>
  </si>
  <si>
    <t>Individual funding percentage</t>
  </si>
  <si>
    <t>Funds per ha</t>
  </si>
  <si>
    <t>SO1</t>
  </si>
  <si>
    <t>SO2</t>
  </si>
  <si>
    <t>SO3</t>
  </si>
  <si>
    <t>Sub-total by Strategic Objective</t>
  </si>
  <si>
    <t>Sub-total by Strategic Objective per year</t>
  </si>
  <si>
    <t>Contingency</t>
  </si>
  <si>
    <t>Financial Charge</t>
  </si>
  <si>
    <t>Project Management Cost</t>
  </si>
  <si>
    <t>Total Project Cost</t>
  </si>
  <si>
    <t>Ca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</si>
</sst>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
    <numFmt numFmtId="166" formatCode="0.0%"/>
    <numFmt numFmtId="167" formatCode="_(* #,##0.000_);_(* \(#,##0.000\);_(* &quot;-&quot;??_);_(@_)"/>
    <numFmt numFmtId="168" formatCode="_([$$-409]* #,##0_);_([$$-409]* \(#,##0\);_([$$-409]* &quot;-&quot;??_);_(@_)"/>
  </numFmts>
  <fonts count="36" x14ac:knownFonts="1">
    <font>
      <sz val="11"/>
      <color theme="1"/>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sz val="11"/>
      <color theme="1"/>
      <name val="Calibri"/>
      <family val="2"/>
      <scheme val="minor"/>
    </font>
    <font>
      <sz val="10"/>
      <color rgb="FF009051"/>
      <name val="TimesNewRomanPSMT"/>
    </font>
    <font>
      <sz val="10"/>
      <color indexed="81"/>
      <name val="Calibri"/>
      <family val="2"/>
    </font>
    <font>
      <b/>
      <sz val="10"/>
      <color indexed="81"/>
      <name val="Calibri"/>
      <family val="2"/>
    </font>
    <font>
      <sz val="9"/>
      <color theme="1"/>
      <name val="Calibri"/>
      <family val="2"/>
      <scheme val="minor"/>
    </font>
    <font>
      <sz val="8"/>
      <color rgb="FF000000"/>
      <name val="Times New Roman"/>
      <family val="1"/>
    </font>
    <font>
      <b/>
      <sz val="8"/>
      <color rgb="FFFF0000"/>
      <name val="Calibri"/>
      <family val="2"/>
      <scheme val="minor"/>
    </font>
    <font>
      <b/>
      <sz val="8"/>
      <color rgb="FFFF0000"/>
      <name val="Calibri (Body)"/>
    </font>
    <font>
      <sz val="9"/>
      <color theme="4" tint="-0.249977111117893"/>
      <name val="Calibri"/>
      <family val="2"/>
      <scheme val="minor"/>
    </font>
    <font>
      <sz val="9"/>
      <color theme="4" tint="-0.499984740745262"/>
      <name val="Calibri (Body)"/>
    </font>
    <font>
      <sz val="10"/>
      <color theme="1"/>
      <name val="TimesNewRomanPSMT"/>
    </font>
    <font>
      <sz val="10"/>
      <color theme="1"/>
      <name val="Calibri"/>
      <family val="2"/>
      <scheme val="minor"/>
    </font>
    <font>
      <sz val="10"/>
      <name val="Calibri"/>
      <family val="2"/>
      <scheme val="minor"/>
    </font>
    <font>
      <sz val="16"/>
      <color rgb="FFFF0000"/>
      <name val="Calibri"/>
      <family val="2"/>
      <scheme val="minor"/>
    </font>
    <font>
      <b/>
      <sz val="10"/>
      <color theme="1"/>
      <name val="Calibri"/>
      <family val="2"/>
      <scheme val="minor"/>
    </font>
    <font>
      <sz val="10"/>
      <color theme="6"/>
      <name val="TimesNewRomanPSMT"/>
    </font>
    <font>
      <sz val="10"/>
      <color rgb="FF000000"/>
      <name val="TimesNewRomanPSMT"/>
    </font>
    <font>
      <sz val="10"/>
      <color theme="1"/>
      <name val="Times New Roman"/>
      <family val="1"/>
    </font>
    <font>
      <sz val="10"/>
      <color rgb="FFFF0000"/>
      <name val="TimesNewRomanPSMT"/>
    </font>
    <font>
      <sz val="10"/>
      <color rgb="FF0070C0"/>
      <name val="TimesNewRomanPSMT"/>
    </font>
    <font>
      <sz val="10"/>
      <color theme="8" tint="-0.249977111117893"/>
      <name val="TimesNewRomanPSMT"/>
    </font>
    <font>
      <sz val="10"/>
      <color theme="5"/>
      <name val="TimesNewRomanPSMT"/>
    </font>
    <font>
      <b/>
      <sz val="10"/>
      <color theme="1"/>
      <name val="TimesNewRomanPSMT"/>
    </font>
    <font>
      <sz val="10"/>
      <color rgb="FF00B050"/>
      <name val="TimesNewRomanPSMT"/>
    </font>
    <font>
      <sz val="10"/>
      <color theme="8"/>
      <name val="TimesNewRomanPSMT"/>
    </font>
    <font>
      <b/>
      <sz val="11"/>
      <color theme="1"/>
      <name val="Calibri"/>
      <family val="2"/>
      <scheme val="minor"/>
    </font>
    <font>
      <b/>
      <sz val="11"/>
      <color rgb="FF000000"/>
      <name val="TimesNewRomanPSMT"/>
    </font>
    <font>
      <u/>
      <sz val="11"/>
      <color theme="10"/>
      <name val="Calibri"/>
      <family val="2"/>
      <scheme val="minor"/>
    </font>
    <font>
      <u/>
      <sz val="11"/>
      <color theme="11"/>
      <name val="Calibri"/>
      <family val="2"/>
      <scheme val="minor"/>
    </font>
    <font>
      <sz val="6"/>
      <color theme="1"/>
      <name val="Calibri"/>
      <family val="2"/>
      <scheme val="minor"/>
    </font>
    <font>
      <sz val="9"/>
      <color rgb="FFFF0000"/>
      <name val="Calibri"/>
      <family val="2"/>
      <scheme val="minor"/>
    </font>
    <font>
      <sz val="9"/>
      <color rgb="FFFF0000"/>
      <name val="Calibri (Body)"/>
    </font>
  </fonts>
  <fills count="26">
    <fill>
      <patternFill patternType="none"/>
    </fill>
    <fill>
      <patternFill patternType="gray125"/>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FF0000"/>
        <bgColor indexed="64"/>
      </patternFill>
    </fill>
    <fill>
      <patternFill patternType="solid">
        <fgColor rgb="FF00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top style="thin">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right style="thin">
        <color auto="1"/>
      </right>
      <top style="medium">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7">
    <xf numFmtId="0" fontId="0" fillId="0" borderId="0"/>
    <xf numFmtId="43" fontId="4"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9" fontId="4" fillId="0" borderId="0" applyFont="0" applyFill="0" applyBorder="0" applyAlignment="0" applyProtection="0"/>
  </cellStyleXfs>
  <cellXfs count="319">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1" xfId="0" applyFont="1" applyBorder="1" applyAlignment="1">
      <alignment vertical="top"/>
    </xf>
    <xf numFmtId="0" fontId="1" fillId="0" borderId="1" xfId="0" applyFont="1" applyBorder="1" applyAlignment="1">
      <alignment horizontal="center" vertical="top"/>
    </xf>
    <xf numFmtId="0" fontId="1" fillId="0" borderId="0" xfId="0" applyFont="1" applyAlignment="1">
      <alignment horizontal="right" vertical="top"/>
    </xf>
    <xf numFmtId="0" fontId="1" fillId="0" borderId="7" xfId="0" applyFont="1" applyBorder="1" applyAlignment="1">
      <alignment vertical="top"/>
    </xf>
    <xf numFmtId="0" fontId="1" fillId="0" borderId="10" xfId="0" applyFont="1" applyBorder="1" applyAlignment="1">
      <alignment vertical="top"/>
    </xf>
    <xf numFmtId="0" fontId="1" fillId="0" borderId="13"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14" xfId="0" applyFont="1" applyBorder="1" applyAlignment="1">
      <alignment vertical="top"/>
    </xf>
    <xf numFmtId="0" fontId="1" fillId="0" borderId="17" xfId="0" applyFont="1" applyBorder="1" applyAlignment="1">
      <alignment vertical="top"/>
    </xf>
    <xf numFmtId="0" fontId="1" fillId="0" borderId="15" xfId="0" applyFont="1" applyBorder="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1" fillId="0" borderId="1" xfId="0" applyFont="1" applyBorder="1" applyAlignment="1">
      <alignment vertical="top" wrapText="1"/>
    </xf>
    <xf numFmtId="0" fontId="1" fillId="0" borderId="4" xfId="0" applyFont="1" applyBorder="1" applyAlignment="1">
      <alignment vertical="top" wrapText="1"/>
    </xf>
    <xf numFmtId="0" fontId="2" fillId="0" borderId="0" xfId="0" applyFont="1" applyAlignment="1">
      <alignment horizontal="left" vertical="top"/>
    </xf>
    <xf numFmtId="0" fontId="1" fillId="0" borderId="1" xfId="0" applyFont="1" applyBorder="1" applyAlignment="1">
      <alignment horizontal="right" vertical="top"/>
    </xf>
    <xf numFmtId="0" fontId="1" fillId="0" borderId="4" xfId="0" applyFont="1" applyBorder="1" applyAlignment="1">
      <alignment vertical="top"/>
    </xf>
    <xf numFmtId="0" fontId="1" fillId="0" borderId="20" xfId="0" applyFont="1" applyBorder="1" applyAlignment="1">
      <alignment vertical="top"/>
    </xf>
    <xf numFmtId="0" fontId="1" fillId="0" borderId="23" xfId="0" applyFont="1" applyBorder="1" applyAlignment="1">
      <alignment vertical="top"/>
    </xf>
    <xf numFmtId="0" fontId="1" fillId="0" borderId="3" xfId="0" applyFont="1" applyBorder="1" applyAlignment="1">
      <alignment horizontal="right" vertical="top"/>
    </xf>
    <xf numFmtId="0" fontId="1" fillId="0" borderId="4" xfId="0" applyFont="1" applyBorder="1" applyAlignment="1">
      <alignment horizontal="right" vertical="top"/>
    </xf>
    <xf numFmtId="0" fontId="1" fillId="0" borderId="24" xfId="0" applyFont="1" applyBorder="1" applyAlignment="1">
      <alignment horizontal="right" vertical="top"/>
    </xf>
    <xf numFmtId="0" fontId="1" fillId="7" borderId="1" xfId="0" applyFont="1" applyFill="1" applyBorder="1" applyAlignment="1">
      <alignment vertical="top" textRotation="255"/>
    </xf>
    <xf numFmtId="0" fontId="1" fillId="4" borderId="1" xfId="0" applyFont="1" applyFill="1" applyBorder="1" applyAlignment="1">
      <alignment vertical="top" textRotation="255"/>
    </xf>
    <xf numFmtId="0" fontId="1" fillId="8" borderId="1" xfId="0" applyFont="1" applyFill="1" applyBorder="1" applyAlignment="1">
      <alignment vertical="top" textRotation="255"/>
    </xf>
    <xf numFmtId="0" fontId="1" fillId="9" borderId="1" xfId="0" applyFont="1" applyFill="1" applyBorder="1" applyAlignment="1">
      <alignment vertical="top" textRotation="255"/>
    </xf>
    <xf numFmtId="0" fontId="1" fillId="2" borderId="1" xfId="0" applyFont="1" applyFill="1" applyBorder="1" applyAlignment="1">
      <alignment vertical="top" textRotation="255"/>
    </xf>
    <xf numFmtId="0" fontId="1" fillId="12" borderId="1" xfId="0" applyFont="1" applyFill="1" applyBorder="1" applyAlignment="1">
      <alignment vertical="top" textRotation="255"/>
    </xf>
    <xf numFmtId="0" fontId="1" fillId="3" borderId="1" xfId="0" applyFont="1" applyFill="1" applyBorder="1" applyAlignment="1">
      <alignment vertical="top" textRotation="255"/>
    </xf>
    <xf numFmtId="0" fontId="1" fillId="13" borderId="1" xfId="0" applyFont="1" applyFill="1" applyBorder="1" applyAlignment="1">
      <alignment vertical="top" textRotation="255"/>
    </xf>
    <xf numFmtId="0" fontId="1" fillId="14" borderId="1" xfId="0" applyFont="1" applyFill="1" applyBorder="1" applyAlignment="1">
      <alignment vertical="top" textRotation="255"/>
    </xf>
    <xf numFmtId="0" fontId="1" fillId="10" borderId="1" xfId="0" applyFont="1" applyFill="1" applyBorder="1" applyAlignment="1">
      <alignment vertical="top" textRotation="255"/>
    </xf>
    <xf numFmtId="0" fontId="1" fillId="15" borderId="1" xfId="0" applyFont="1" applyFill="1" applyBorder="1" applyAlignment="1">
      <alignment vertical="top" textRotation="255"/>
    </xf>
    <xf numFmtId="0" fontId="1" fillId="5" borderId="1" xfId="0" applyFont="1" applyFill="1" applyBorder="1" applyAlignment="1">
      <alignment vertical="top" textRotation="255"/>
    </xf>
    <xf numFmtId="0" fontId="1" fillId="0" borderId="0" xfId="0" applyFont="1" applyFill="1" applyBorder="1" applyAlignment="1">
      <alignment textRotation="255"/>
    </xf>
    <xf numFmtId="0" fontId="1" fillId="0" borderId="0" xfId="0" applyFont="1" applyFill="1" applyBorder="1" applyAlignment="1">
      <alignment vertical="top"/>
    </xf>
    <xf numFmtId="0" fontId="1" fillId="0" borderId="3" xfId="0" applyFont="1" applyBorder="1" applyAlignment="1">
      <alignment vertical="top"/>
    </xf>
    <xf numFmtId="0" fontId="1" fillId="0" borderId="17" xfId="0" applyFont="1" applyFill="1" applyBorder="1" applyAlignment="1">
      <alignment vertical="top"/>
    </xf>
    <xf numFmtId="0" fontId="1" fillId="0" borderId="32" xfId="0" applyFont="1" applyBorder="1" applyAlignment="1">
      <alignment vertical="top"/>
    </xf>
    <xf numFmtId="0" fontId="1" fillId="0" borderId="33" xfId="0" applyFont="1" applyBorder="1" applyAlignment="1">
      <alignment vertical="top"/>
    </xf>
    <xf numFmtId="0" fontId="1" fillId="0" borderId="31" xfId="0" applyFont="1" applyBorder="1" applyAlignment="1">
      <alignment vertical="top"/>
    </xf>
    <xf numFmtId="0" fontId="1" fillId="6" borderId="12" xfId="0" applyFont="1" applyFill="1" applyBorder="1" applyAlignment="1">
      <alignment vertical="top" textRotation="255"/>
    </xf>
    <xf numFmtId="0" fontId="2" fillId="0" borderId="0" xfId="0" applyFont="1" applyBorder="1" applyAlignment="1">
      <alignment horizontal="left" vertical="top"/>
    </xf>
    <xf numFmtId="0" fontId="2" fillId="16" borderId="26" xfId="0" applyFont="1" applyFill="1" applyBorder="1" applyAlignment="1">
      <alignment vertical="top"/>
    </xf>
    <xf numFmtId="0" fontId="1" fillId="16" borderId="24" xfId="0" applyFont="1" applyFill="1" applyBorder="1" applyAlignment="1">
      <alignment vertical="top"/>
    </xf>
    <xf numFmtId="0" fontId="2" fillId="16" borderId="30" xfId="0" applyFont="1" applyFill="1" applyBorder="1" applyAlignment="1">
      <alignment vertical="top"/>
    </xf>
    <xf numFmtId="0" fontId="1" fillId="16" borderId="20" xfId="0" applyFont="1" applyFill="1" applyBorder="1" applyAlignment="1">
      <alignment vertical="top"/>
    </xf>
    <xf numFmtId="0" fontId="1" fillId="16" borderId="23" xfId="0" applyFont="1" applyFill="1" applyBorder="1" applyAlignment="1">
      <alignment vertical="top"/>
    </xf>
    <xf numFmtId="0" fontId="1" fillId="16" borderId="23" xfId="0" applyFont="1" applyFill="1" applyBorder="1" applyAlignment="1">
      <alignment horizontal="right" vertical="top"/>
    </xf>
    <xf numFmtId="0" fontId="1" fillId="7" borderId="28" xfId="0" applyFont="1" applyFill="1" applyBorder="1" applyAlignment="1">
      <alignment vertical="top" textRotation="255"/>
    </xf>
    <xf numFmtId="0" fontId="1" fillId="0" borderId="0" xfId="0" applyFont="1" applyAlignment="1">
      <alignment vertical="top" wrapText="1"/>
    </xf>
    <xf numFmtId="0" fontId="2" fillId="0" borderId="15" xfId="0" applyFont="1" applyBorder="1" applyAlignment="1">
      <alignment horizontal="right" vertical="top"/>
    </xf>
    <xf numFmtId="0" fontId="2" fillId="0" borderId="2" xfId="0" applyFont="1" applyBorder="1" applyAlignment="1">
      <alignment horizontal="right" vertical="top"/>
    </xf>
    <xf numFmtId="0" fontId="1" fillId="0" borderId="12" xfId="0" applyFont="1" applyBorder="1" applyAlignment="1">
      <alignment horizontal="center" vertical="center"/>
    </xf>
    <xf numFmtId="0" fontId="1" fillId="0" borderId="38" xfId="0" applyFont="1" applyBorder="1" applyAlignment="1">
      <alignment horizontal="center" vertical="center"/>
    </xf>
    <xf numFmtId="0" fontId="1" fillId="0" borderId="24"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Fill="1" applyBorder="1" applyAlignment="1">
      <alignment horizontal="center" vertical="center"/>
    </xf>
    <xf numFmtId="0" fontId="1" fillId="7"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0" borderId="22" xfId="0" applyFont="1" applyBorder="1" applyAlignment="1">
      <alignment horizontal="center" vertical="center"/>
    </xf>
    <xf numFmtId="0" fontId="1" fillId="0" borderId="39" xfId="0" applyFont="1" applyBorder="1" applyAlignment="1">
      <alignment horizontal="center" vertical="center"/>
    </xf>
    <xf numFmtId="0" fontId="1" fillId="0" borderId="27"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3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3"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Fill="1" applyBorder="1" applyAlignment="1">
      <alignment horizontal="center" vertical="center" textRotation="255"/>
    </xf>
    <xf numFmtId="0" fontId="1" fillId="0" borderId="38" xfId="0" applyFont="1" applyFill="1" applyBorder="1" applyAlignment="1">
      <alignment horizontal="center" vertical="center" textRotation="255"/>
    </xf>
    <xf numFmtId="0" fontId="1" fillId="0" borderId="24" xfId="0" applyFont="1" applyFill="1" applyBorder="1" applyAlignment="1">
      <alignment horizontal="center" vertical="center" textRotation="255"/>
    </xf>
    <xf numFmtId="0" fontId="1" fillId="0" borderId="1" xfId="0" applyFont="1" applyFill="1" applyBorder="1" applyAlignment="1">
      <alignment horizontal="center" vertical="center" textRotation="255"/>
    </xf>
    <xf numFmtId="0" fontId="1" fillId="0" borderId="8" xfId="0" applyFont="1" applyFill="1" applyBorder="1" applyAlignment="1">
      <alignment horizontal="center" vertical="center" textRotation="255"/>
    </xf>
    <xf numFmtId="0" fontId="1" fillId="0" borderId="0" xfId="0" applyFont="1" applyFill="1" applyBorder="1" applyAlignment="1">
      <alignment horizontal="center" vertical="center" textRotation="255"/>
    </xf>
    <xf numFmtId="0" fontId="1" fillId="6" borderId="12" xfId="0" applyFont="1" applyFill="1" applyBorder="1" applyAlignment="1">
      <alignment horizontal="center" vertical="center" textRotation="255"/>
    </xf>
    <xf numFmtId="0" fontId="1" fillId="7" borderId="1" xfId="0" applyFont="1" applyFill="1" applyBorder="1" applyAlignment="1">
      <alignment horizontal="center" vertical="center" textRotation="255"/>
    </xf>
    <xf numFmtId="0" fontId="1" fillId="4" borderId="1" xfId="0" applyFont="1" applyFill="1" applyBorder="1" applyAlignment="1">
      <alignment horizontal="center" vertical="center" textRotation="255"/>
    </xf>
    <xf numFmtId="0" fontId="1" fillId="8" borderId="1" xfId="0" applyFont="1" applyFill="1" applyBorder="1" applyAlignment="1">
      <alignment horizontal="center" vertical="center" textRotation="255"/>
    </xf>
    <xf numFmtId="0" fontId="1" fillId="9" borderId="1" xfId="0" applyFont="1" applyFill="1" applyBorder="1" applyAlignment="1">
      <alignment horizontal="center" vertical="center" textRotation="255"/>
    </xf>
    <xf numFmtId="0" fontId="1" fillId="3" borderId="1" xfId="0" applyFont="1" applyFill="1" applyBorder="1" applyAlignment="1">
      <alignment horizontal="center" vertical="center" textRotation="255"/>
    </xf>
    <xf numFmtId="0" fontId="1" fillId="13" borderId="1" xfId="0" applyFont="1" applyFill="1" applyBorder="1" applyAlignment="1">
      <alignment horizontal="center" vertical="center" textRotation="255"/>
    </xf>
    <xf numFmtId="0" fontId="1" fillId="14" borderId="1" xfId="0" applyFont="1" applyFill="1" applyBorder="1" applyAlignment="1">
      <alignment horizontal="center" vertical="center" textRotation="255"/>
    </xf>
    <xf numFmtId="0" fontId="1" fillId="10" borderId="1" xfId="0" applyFont="1" applyFill="1" applyBorder="1" applyAlignment="1">
      <alignment horizontal="center" vertical="center" textRotation="255"/>
    </xf>
    <xf numFmtId="0" fontId="1" fillId="15" borderId="1" xfId="0" applyFont="1" applyFill="1" applyBorder="1" applyAlignment="1">
      <alignment horizontal="center" vertical="center" textRotation="255"/>
    </xf>
    <xf numFmtId="0" fontId="1" fillId="5" borderId="1" xfId="0" applyFont="1" applyFill="1" applyBorder="1" applyAlignment="1">
      <alignment horizontal="center" vertical="center" textRotation="255"/>
    </xf>
    <xf numFmtId="0" fontId="1" fillId="2" borderId="1" xfId="0" applyFont="1" applyFill="1" applyBorder="1" applyAlignment="1">
      <alignment horizontal="center" vertical="center" textRotation="255"/>
    </xf>
    <xf numFmtId="0" fontId="1" fillId="12" borderId="1" xfId="0" applyFont="1" applyFill="1" applyBorder="1" applyAlignment="1">
      <alignment horizontal="center" vertical="center" textRotation="255"/>
    </xf>
    <xf numFmtId="0" fontId="3" fillId="0" borderId="0" xfId="0" applyFont="1" applyAlignment="1">
      <alignment vertical="top"/>
    </xf>
    <xf numFmtId="0" fontId="1" fillId="0" borderId="12" xfId="0" applyFont="1" applyFill="1" applyBorder="1" applyAlignment="1">
      <alignment horizontal="center" vertical="center"/>
    </xf>
    <xf numFmtId="0" fontId="1" fillId="0" borderId="1" xfId="0" applyFont="1" applyFill="1" applyBorder="1" applyAlignment="1">
      <alignment vertical="top" textRotation="255"/>
    </xf>
    <xf numFmtId="0" fontId="1" fillId="0" borderId="8" xfId="0" applyFont="1" applyFill="1" applyBorder="1" applyAlignment="1">
      <alignment vertical="top" textRotation="255"/>
    </xf>
    <xf numFmtId="0" fontId="1" fillId="19" borderId="1" xfId="0" applyFont="1" applyFill="1" applyBorder="1" applyAlignment="1">
      <alignment vertical="top" textRotation="255"/>
    </xf>
    <xf numFmtId="0" fontId="1" fillId="19" borderId="1" xfId="0" applyFont="1" applyFill="1" applyBorder="1" applyAlignment="1">
      <alignment horizontal="center" vertical="center" textRotation="255"/>
    </xf>
    <xf numFmtId="0" fontId="1" fillId="20" borderId="1" xfId="0" applyFont="1" applyFill="1" applyBorder="1" applyAlignment="1">
      <alignment vertical="top" textRotation="255"/>
    </xf>
    <xf numFmtId="0" fontId="1" fillId="20" borderId="1" xfId="0" applyFont="1" applyFill="1" applyBorder="1" applyAlignment="1">
      <alignment horizontal="center" vertical="center" textRotation="255"/>
    </xf>
    <xf numFmtId="0" fontId="1" fillId="20" borderId="1" xfId="0" applyFont="1" applyFill="1" applyBorder="1" applyAlignment="1">
      <alignment horizontal="center" vertical="center"/>
    </xf>
    <xf numFmtId="0" fontId="1" fillId="18" borderId="1" xfId="0" applyFont="1" applyFill="1" applyBorder="1" applyAlignment="1">
      <alignment vertical="top" textRotation="255"/>
    </xf>
    <xf numFmtId="0" fontId="1" fillId="18" borderId="1" xfId="0" applyFont="1" applyFill="1" applyBorder="1" applyAlignment="1">
      <alignment horizontal="center" vertical="center" textRotation="255"/>
    </xf>
    <xf numFmtId="0" fontId="1" fillId="18" borderId="1" xfId="0" applyFont="1" applyFill="1" applyBorder="1" applyAlignment="1">
      <alignment horizontal="center" vertical="center"/>
    </xf>
    <xf numFmtId="0" fontId="1" fillId="16" borderId="1" xfId="0" applyFont="1" applyFill="1" applyBorder="1" applyAlignment="1">
      <alignment vertical="top" textRotation="255"/>
    </xf>
    <xf numFmtId="0" fontId="1" fillId="16" borderId="1" xfId="0" applyFont="1" applyFill="1" applyBorder="1" applyAlignment="1">
      <alignment horizontal="center" vertical="center" textRotation="255"/>
    </xf>
    <xf numFmtId="0" fontId="1" fillId="16" borderId="1" xfId="0" applyFont="1" applyFill="1" applyBorder="1" applyAlignment="1">
      <alignment horizontal="center" vertical="center"/>
    </xf>
    <xf numFmtId="0" fontId="1" fillId="16" borderId="3" xfId="0" applyFont="1" applyFill="1" applyBorder="1" applyAlignment="1">
      <alignment horizontal="center" vertical="center"/>
    </xf>
    <xf numFmtId="0" fontId="1" fillId="21" borderId="1" xfId="0" applyFont="1" applyFill="1" applyBorder="1" applyAlignment="1">
      <alignment vertical="top" textRotation="255"/>
    </xf>
    <xf numFmtId="0" fontId="1" fillId="21" borderId="1" xfId="0" applyFont="1" applyFill="1" applyBorder="1" applyAlignment="1">
      <alignment horizontal="center" vertical="center" textRotation="255"/>
    </xf>
    <xf numFmtId="0" fontId="1" fillId="21" borderId="1" xfId="0" applyFont="1" applyFill="1" applyBorder="1" applyAlignment="1">
      <alignment horizontal="center" vertical="center"/>
    </xf>
    <xf numFmtId="0" fontId="1" fillId="17" borderId="1" xfId="0" applyFont="1" applyFill="1" applyBorder="1" applyAlignment="1">
      <alignment vertical="top" textRotation="255"/>
    </xf>
    <xf numFmtId="0" fontId="1" fillId="17" borderId="1" xfId="0" applyFont="1" applyFill="1" applyBorder="1" applyAlignment="1">
      <alignment horizontal="center" vertical="center" textRotation="255"/>
    </xf>
    <xf numFmtId="0" fontId="1" fillId="17" borderId="1" xfId="0" applyFont="1" applyFill="1" applyBorder="1" applyAlignment="1">
      <alignment horizontal="center" vertical="center"/>
    </xf>
    <xf numFmtId="0" fontId="1" fillId="2" borderId="14" xfId="0" applyFont="1" applyFill="1" applyBorder="1" applyAlignment="1">
      <alignment vertical="top"/>
    </xf>
    <xf numFmtId="0" fontId="1" fillId="2" borderId="28" xfId="0" applyFont="1" applyFill="1" applyBorder="1" applyAlignment="1">
      <alignment vertical="top" textRotation="255"/>
    </xf>
    <xf numFmtId="0" fontId="1" fillId="7" borderId="5" xfId="0" applyFont="1" applyFill="1" applyBorder="1" applyAlignment="1">
      <alignment vertical="top"/>
    </xf>
    <xf numFmtId="0" fontId="1" fillId="11" borderId="37" xfId="0" applyFont="1" applyFill="1" applyBorder="1" applyAlignment="1">
      <alignment vertical="top"/>
    </xf>
    <xf numFmtId="0" fontId="1" fillId="11" borderId="37" xfId="0" applyFont="1" applyFill="1" applyBorder="1" applyAlignment="1">
      <alignment vertical="top" textRotation="255"/>
    </xf>
    <xf numFmtId="0" fontId="1" fillId="3" borderId="14" xfId="0" applyFont="1" applyFill="1" applyBorder="1" applyAlignment="1">
      <alignment vertical="top"/>
    </xf>
    <xf numFmtId="0" fontId="1" fillId="3" borderId="17" xfId="0" applyFont="1" applyFill="1" applyBorder="1" applyAlignment="1">
      <alignment vertical="top"/>
    </xf>
    <xf numFmtId="0" fontId="1" fillId="3" borderId="15" xfId="0" applyFont="1" applyFill="1" applyBorder="1" applyAlignment="1">
      <alignment vertical="top"/>
    </xf>
    <xf numFmtId="2" fontId="1" fillId="3" borderId="28" xfId="0" applyNumberFormat="1" applyFont="1" applyFill="1" applyBorder="1" applyAlignment="1">
      <alignment vertical="top" textRotation="255"/>
    </xf>
    <xf numFmtId="2" fontId="1" fillId="3" borderId="35" xfId="0" applyNumberFormat="1" applyFont="1" applyFill="1" applyBorder="1" applyAlignment="1">
      <alignment vertical="top" textRotation="255"/>
    </xf>
    <xf numFmtId="2" fontId="1" fillId="3" borderId="29" xfId="0" applyNumberFormat="1" applyFont="1" applyFill="1" applyBorder="1" applyAlignment="1">
      <alignment vertical="top" textRotation="255"/>
    </xf>
    <xf numFmtId="2" fontId="1" fillId="3" borderId="21" xfId="0" applyNumberFormat="1" applyFont="1" applyFill="1" applyBorder="1" applyAlignment="1">
      <alignment vertical="top" textRotation="255"/>
    </xf>
    <xf numFmtId="0" fontId="1" fillId="0" borderId="0" xfId="0" applyFont="1" applyBorder="1" applyAlignment="1">
      <alignment horizontal="left" vertical="top"/>
    </xf>
    <xf numFmtId="0" fontId="2" fillId="0" borderId="0" xfId="0" applyFont="1" applyBorder="1" applyAlignment="1">
      <alignment horizontal="center" vertical="top"/>
    </xf>
    <xf numFmtId="0" fontId="1" fillId="16" borderId="0" xfId="0" applyFont="1" applyFill="1" applyBorder="1" applyAlignment="1">
      <alignment vertical="top"/>
    </xf>
    <xf numFmtId="0" fontId="8" fillId="0" borderId="0" xfId="0" applyFont="1"/>
    <xf numFmtId="164" fontId="1" fillId="0" borderId="1" xfId="1" applyNumberFormat="1" applyFont="1" applyBorder="1" applyAlignment="1">
      <alignment vertical="top" wrapText="1"/>
    </xf>
    <xf numFmtId="0" fontId="9" fillId="0" borderId="0" xfId="0" applyFont="1" applyAlignment="1">
      <alignment vertical="center"/>
    </xf>
    <xf numFmtId="0" fontId="1" fillId="0" borderId="0" xfId="0" applyFont="1"/>
    <xf numFmtId="0" fontId="9" fillId="0" borderId="0" xfId="0" applyFont="1" applyBorder="1" applyAlignment="1">
      <alignment vertical="center"/>
    </xf>
    <xf numFmtId="0" fontId="1" fillId="0" borderId="0" xfId="0" applyFont="1" applyBorder="1"/>
    <xf numFmtId="0" fontId="1" fillId="16" borderId="22" xfId="0" applyFont="1" applyFill="1" applyBorder="1" applyAlignment="1">
      <alignment vertical="top" wrapText="1"/>
    </xf>
    <xf numFmtId="0" fontId="1" fillId="16" borderId="3" xfId="0" applyFont="1" applyFill="1" applyBorder="1" applyAlignment="1">
      <alignment vertical="top" wrapText="1"/>
    </xf>
    <xf numFmtId="0" fontId="1" fillId="16" borderId="1" xfId="0" applyFont="1" applyFill="1" applyBorder="1" applyAlignment="1">
      <alignment vertical="top" textRotation="255" wrapText="1"/>
    </xf>
    <xf numFmtId="0" fontId="1" fillId="16" borderId="34" xfId="0" applyFont="1" applyFill="1" applyBorder="1" applyAlignment="1">
      <alignment vertical="top" textRotation="255" wrapText="1"/>
    </xf>
    <xf numFmtId="0" fontId="1" fillId="16" borderId="25" xfId="0" applyFont="1" applyFill="1" applyBorder="1" applyAlignment="1">
      <alignment vertical="top" textRotation="255" wrapText="1"/>
    </xf>
    <xf numFmtId="0" fontId="1" fillId="16" borderId="19" xfId="0" applyFont="1" applyFill="1" applyBorder="1" applyAlignment="1">
      <alignment vertical="top" textRotation="255" wrapText="1"/>
    </xf>
    <xf numFmtId="0" fontId="10" fillId="0" borderId="0" xfId="0" applyFont="1" applyAlignment="1">
      <alignment vertical="top"/>
    </xf>
    <xf numFmtId="0" fontId="1" fillId="16" borderId="32" xfId="0" applyFont="1" applyFill="1" applyBorder="1" applyAlignment="1">
      <alignment horizontal="center" vertical="center"/>
    </xf>
    <xf numFmtId="0" fontId="1" fillId="16" borderId="1" xfId="0" applyFont="1" applyFill="1" applyBorder="1" applyAlignment="1">
      <alignment vertical="top" wrapText="1"/>
    </xf>
    <xf numFmtId="164" fontId="1" fillId="0" borderId="1" xfId="1" applyNumberFormat="1" applyFont="1" applyBorder="1" applyAlignment="1">
      <alignment vertical="top"/>
    </xf>
    <xf numFmtId="164" fontId="2" fillId="0" borderId="32" xfId="0" applyNumberFormat="1" applyFont="1" applyBorder="1" applyAlignment="1">
      <alignment vertical="top"/>
    </xf>
    <xf numFmtId="0" fontId="2" fillId="0" borderId="4" xfId="0"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10" fillId="0" borderId="1" xfId="0" applyFont="1" applyBorder="1" applyAlignment="1">
      <alignment vertical="top"/>
    </xf>
    <xf numFmtId="0" fontId="8" fillId="0" borderId="1" xfId="0" applyFont="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2" fillId="0" borderId="15" xfId="0" applyFont="1" applyBorder="1" applyAlignment="1">
      <alignment horizontal="left" vertical="top" wrapText="1"/>
    </xf>
    <xf numFmtId="0" fontId="12" fillId="0" borderId="1" xfId="0" applyFont="1" applyBorder="1" applyAlignment="1">
      <alignment horizontal="left" vertical="top" wrapText="1"/>
    </xf>
    <xf numFmtId="0" fontId="1" fillId="0" borderId="1" xfId="0" applyFont="1" applyBorder="1" applyAlignment="1">
      <alignment horizontal="left" vertical="top" wrapText="1"/>
    </xf>
    <xf numFmtId="164" fontId="3" fillId="0" borderId="1" xfId="1" applyNumberFormat="1" applyFont="1" applyBorder="1" applyAlignment="1">
      <alignment vertical="top" wrapText="1"/>
    </xf>
    <xf numFmtId="164" fontId="14" fillId="0" borderId="1" xfId="1" applyNumberFormat="1" applyFont="1" applyFill="1" applyBorder="1" applyAlignment="1">
      <alignment horizontal="left" vertical="top" wrapText="1"/>
    </xf>
    <xf numFmtId="0" fontId="15" fillId="0" borderId="1" xfId="0" applyFont="1" applyFill="1" applyBorder="1" applyAlignment="1">
      <alignment horizontal="left" vertical="top"/>
    </xf>
    <xf numFmtId="0" fontId="16" fillId="0" borderId="1" xfId="0" applyFont="1" applyFill="1" applyBorder="1" applyAlignment="1">
      <alignment horizontal="left" vertical="top"/>
    </xf>
    <xf numFmtId="0" fontId="15" fillId="0" borderId="20" xfId="0" applyFont="1" applyFill="1" applyBorder="1" applyAlignment="1">
      <alignment horizontal="left" vertical="top"/>
    </xf>
    <xf numFmtId="0" fontId="15" fillId="0" borderId="23" xfId="0" applyFont="1" applyFill="1" applyBorder="1" applyAlignment="1">
      <alignment horizontal="left" vertical="top"/>
    </xf>
    <xf numFmtId="0" fontId="15" fillId="0" borderId="24" xfId="0" applyFont="1" applyFill="1" applyBorder="1" applyAlignment="1">
      <alignment horizontal="left" vertical="top"/>
    </xf>
    <xf numFmtId="0" fontId="15" fillId="0" borderId="1" xfId="0" applyFont="1" applyFill="1" applyBorder="1" applyAlignment="1">
      <alignment horizontal="center" vertical="top"/>
    </xf>
    <xf numFmtId="0" fontId="17" fillId="0" borderId="1" xfId="0" applyFont="1" applyFill="1" applyBorder="1" applyAlignment="1">
      <alignment horizontal="left" vertical="top"/>
    </xf>
    <xf numFmtId="0" fontId="15"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5" fillId="22" borderId="1" xfId="0" applyFont="1" applyFill="1" applyBorder="1" applyAlignment="1">
      <alignment horizontal="left" vertical="top"/>
    </xf>
    <xf numFmtId="0" fontId="18" fillId="22" borderId="1" xfId="0" applyFont="1" applyFill="1" applyBorder="1" applyAlignment="1">
      <alignment vertical="top"/>
    </xf>
    <xf numFmtId="0" fontId="18" fillId="22" borderId="1" xfId="0" applyFont="1" applyFill="1" applyBorder="1" applyAlignment="1">
      <alignment horizontal="left" vertical="top" wrapText="1"/>
    </xf>
    <xf numFmtId="0" fontId="18" fillId="22" borderId="1" xfId="0" applyFont="1" applyFill="1" applyBorder="1" applyAlignment="1">
      <alignment vertical="top" wrapText="1"/>
    </xf>
    <xf numFmtId="0" fontId="15" fillId="22" borderId="1" xfId="0" applyFont="1" applyFill="1" applyBorder="1" applyAlignment="1">
      <alignment vertical="top" wrapText="1"/>
    </xf>
    <xf numFmtId="0" fontId="14" fillId="22" borderId="1" xfId="0" applyFont="1" applyFill="1" applyBorder="1" applyAlignment="1">
      <alignment horizontal="left" vertical="top" wrapText="1"/>
    </xf>
    <xf numFmtId="0" fontId="18" fillId="22" borderId="1" xfId="0" applyFont="1" applyFill="1" applyBorder="1" applyAlignment="1">
      <alignment horizontal="center" vertical="top" wrapText="1"/>
    </xf>
    <xf numFmtId="0" fontId="15" fillId="0" borderId="1" xfId="0" applyFont="1" applyFill="1" applyBorder="1" applyAlignment="1">
      <alignment horizontal="center" vertical="center"/>
    </xf>
    <xf numFmtId="0" fontId="19" fillId="0" borderId="1" xfId="0" applyFont="1" applyFill="1" applyBorder="1" applyAlignment="1">
      <alignment horizontal="left" vertical="top" wrapText="1"/>
    </xf>
    <xf numFmtId="164" fontId="5" fillId="0" borderId="1" xfId="1" applyNumberFormat="1" applyFont="1" applyFill="1" applyBorder="1" applyAlignment="1">
      <alignment horizontal="left" vertical="top" wrapText="1"/>
    </xf>
    <xf numFmtId="164" fontId="20" fillId="17" borderId="1" xfId="0" applyNumberFormat="1" applyFont="1" applyFill="1" applyBorder="1" applyAlignment="1">
      <alignment horizontal="left" vertical="top" wrapText="1"/>
    </xf>
    <xf numFmtId="0" fontId="14" fillId="0" borderId="1" xfId="0" applyFont="1" applyFill="1" applyBorder="1" applyAlignment="1">
      <alignment horizontal="center" vertical="top" wrapText="1"/>
    </xf>
    <xf numFmtId="164" fontId="14" fillId="17" borderId="1" xfId="1" applyNumberFormat="1" applyFont="1" applyFill="1" applyBorder="1" applyAlignment="1">
      <alignment horizontal="left" vertical="top" wrapText="1"/>
    </xf>
    <xf numFmtId="0" fontId="22" fillId="0" borderId="1" xfId="0" applyFont="1" applyFill="1" applyBorder="1" applyAlignment="1">
      <alignment horizontal="left" vertical="top" wrapText="1"/>
    </xf>
    <xf numFmtId="0" fontId="21" fillId="0" borderId="4" xfId="0" applyFont="1" applyFill="1" applyBorder="1" applyAlignment="1">
      <alignment horizontal="left" vertical="top" wrapText="1"/>
    </xf>
    <xf numFmtId="0" fontId="23" fillId="0" borderId="1" xfId="0" applyFont="1" applyFill="1" applyBorder="1" applyAlignment="1">
      <alignment horizontal="left" vertical="top" wrapText="1"/>
    </xf>
    <xf numFmtId="164" fontId="23" fillId="0" borderId="1" xfId="1" applyNumberFormat="1"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top"/>
    </xf>
    <xf numFmtId="0" fontId="19" fillId="0" borderId="1" xfId="0" applyFont="1" applyFill="1" applyBorder="1" applyAlignment="1">
      <alignment horizontal="center" vertical="top" wrapText="1"/>
    </xf>
    <xf numFmtId="0" fontId="24"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164" fontId="20" fillId="18" borderId="1" xfId="0" applyNumberFormat="1" applyFont="1" applyFill="1" applyBorder="1" applyAlignment="1">
      <alignment horizontal="left" vertical="top" wrapText="1"/>
    </xf>
    <xf numFmtId="0" fontId="2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164" fontId="22" fillId="0" borderId="1" xfId="1" applyNumberFormat="1" applyFont="1" applyFill="1" applyBorder="1" applyAlignment="1">
      <alignment horizontal="left" vertical="top" wrapText="1"/>
    </xf>
    <xf numFmtId="0" fontId="28" fillId="0" borderId="1" xfId="0" applyFont="1" applyFill="1" applyBorder="1" applyAlignment="1">
      <alignment horizontal="left" vertical="top" wrapText="1"/>
    </xf>
    <xf numFmtId="164" fontId="19" fillId="0" borderId="1" xfId="1" applyNumberFormat="1" applyFont="1" applyFill="1" applyBorder="1" applyAlignment="1">
      <alignment horizontal="left" vertical="top" wrapText="1"/>
    </xf>
    <xf numFmtId="164" fontId="29" fillId="0" borderId="1" xfId="1" applyNumberFormat="1" applyFont="1" applyFill="1" applyBorder="1" applyAlignment="1">
      <alignment horizontal="left" vertical="top"/>
    </xf>
    <xf numFmtId="164" fontId="30" fillId="0" borderId="1" xfId="0" applyNumberFormat="1" applyFont="1" applyFill="1" applyBorder="1" applyAlignment="1">
      <alignment horizontal="left" vertical="top" wrapText="1"/>
    </xf>
    <xf numFmtId="164" fontId="15" fillId="0" borderId="1" xfId="0" applyNumberFormat="1" applyFont="1" applyFill="1" applyBorder="1" applyAlignment="1">
      <alignment horizontal="left" vertical="top"/>
    </xf>
    <xf numFmtId="164" fontId="2" fillId="0" borderId="0" xfId="0" applyNumberFormat="1" applyFont="1" applyAlignment="1">
      <alignment vertical="top"/>
    </xf>
    <xf numFmtId="0" fontId="2" fillId="0" borderId="10" xfId="0" applyFont="1" applyBorder="1" applyAlignment="1">
      <alignment horizontal="left" vertical="top" wrapText="1"/>
    </xf>
    <xf numFmtId="164" fontId="1" fillId="5" borderId="1" xfId="1" applyNumberFormat="1" applyFont="1" applyFill="1" applyBorder="1" applyAlignment="1">
      <alignment horizontal="center" vertical="center"/>
    </xf>
    <xf numFmtId="164" fontId="1" fillId="16" borderId="1" xfId="1" applyNumberFormat="1" applyFont="1" applyFill="1" applyBorder="1" applyAlignment="1">
      <alignment horizontal="center" vertical="center"/>
    </xf>
    <xf numFmtId="0" fontId="1" fillId="0" borderId="11" xfId="0" applyFont="1" applyBorder="1" applyAlignment="1">
      <alignment vertical="top"/>
    </xf>
    <xf numFmtId="0" fontId="1" fillId="0" borderId="40" xfId="0" applyFont="1" applyBorder="1" applyAlignment="1">
      <alignment vertical="top"/>
    </xf>
    <xf numFmtId="0" fontId="1" fillId="0" borderId="16" xfId="0" applyFont="1" applyBorder="1" applyAlignment="1">
      <alignment vertical="top"/>
    </xf>
    <xf numFmtId="0" fontId="1" fillId="0" borderId="0" xfId="0" applyFont="1" applyAlignment="1">
      <alignment vertical="top" textRotation="180" wrapText="1"/>
    </xf>
    <xf numFmtId="164" fontId="1" fillId="0" borderId="12" xfId="1" applyNumberFormat="1" applyFont="1" applyBorder="1" applyAlignment="1">
      <alignment vertical="top" wrapText="1"/>
    </xf>
    <xf numFmtId="164" fontId="2" fillId="5" borderId="1" xfId="1" applyNumberFormat="1" applyFont="1" applyFill="1" applyBorder="1" applyAlignment="1">
      <alignment horizontal="center" vertical="center"/>
    </xf>
    <xf numFmtId="0" fontId="2" fillId="0" borderId="10" xfId="0" applyFont="1" applyBorder="1" applyAlignment="1">
      <alignment horizontal="right" vertical="top"/>
    </xf>
    <xf numFmtId="0" fontId="2" fillId="0" borderId="37" xfId="0" applyFont="1" applyBorder="1" applyAlignment="1">
      <alignment horizontal="center" vertical="center"/>
    </xf>
    <xf numFmtId="164" fontId="2" fillId="0" borderId="41" xfId="0" applyNumberFormat="1" applyFont="1" applyBorder="1" applyAlignment="1">
      <alignment vertical="top"/>
    </xf>
    <xf numFmtId="0" fontId="33" fillId="5" borderId="1" xfId="0" applyFont="1" applyFill="1" applyBorder="1" applyAlignment="1">
      <alignment vertical="top" wrapText="1"/>
    </xf>
    <xf numFmtId="0" fontId="33" fillId="16" borderId="1" xfId="0" applyFont="1" applyFill="1" applyBorder="1" applyAlignment="1">
      <alignment vertical="top" wrapText="1"/>
    </xf>
    <xf numFmtId="0" fontId="33" fillId="5" borderId="1" xfId="0" applyFont="1" applyFill="1" applyBorder="1" applyAlignment="1">
      <alignment horizontal="left" vertical="top" textRotation="179" wrapText="1"/>
    </xf>
    <xf numFmtId="0" fontId="33" fillId="0" borderId="1" xfId="0" applyFont="1" applyBorder="1" applyAlignment="1">
      <alignment vertical="top" textRotation="180" wrapText="1"/>
    </xf>
    <xf numFmtId="0" fontId="1" fillId="5" borderId="40" xfId="0" applyFont="1" applyFill="1" applyBorder="1" applyAlignment="1">
      <alignment vertical="top"/>
    </xf>
    <xf numFmtId="0" fontId="1" fillId="16" borderId="40" xfId="0" applyFont="1" applyFill="1" applyBorder="1" applyAlignment="1">
      <alignment vertical="top"/>
    </xf>
    <xf numFmtId="0" fontId="2" fillId="16" borderId="40" xfId="0" applyFont="1" applyFill="1" applyBorder="1" applyAlignment="1">
      <alignment horizontal="right" vertical="top"/>
    </xf>
    <xf numFmtId="0" fontId="2" fillId="0" borderId="40" xfId="0" applyFont="1" applyBorder="1" applyAlignment="1">
      <alignment horizontal="left" vertical="top"/>
    </xf>
    <xf numFmtId="0" fontId="1" fillId="16" borderId="12" xfId="0" applyFont="1" applyFill="1" applyBorder="1" applyAlignment="1">
      <alignment vertical="top" wrapText="1"/>
    </xf>
    <xf numFmtId="0" fontId="33" fillId="5" borderId="8" xfId="0" applyFont="1" applyFill="1" applyBorder="1" applyAlignment="1">
      <alignment vertical="top" wrapText="1"/>
    </xf>
    <xf numFmtId="164" fontId="2" fillId="5" borderId="8" xfId="1" applyNumberFormat="1" applyFont="1" applyFill="1" applyBorder="1" applyAlignment="1">
      <alignment horizontal="center" vertical="center"/>
    </xf>
    <xf numFmtId="164" fontId="2" fillId="0" borderId="16" xfId="0" applyNumberFormat="1" applyFont="1" applyBorder="1" applyAlignment="1">
      <alignment vertical="top"/>
    </xf>
    <xf numFmtId="0" fontId="1" fillId="2" borderId="1" xfId="0" applyFont="1" applyFill="1" applyBorder="1" applyAlignment="1">
      <alignment vertical="top"/>
    </xf>
    <xf numFmtId="0" fontId="1" fillId="7" borderId="1" xfId="0" applyFont="1" applyFill="1" applyBorder="1" applyAlignment="1">
      <alignment vertical="top"/>
    </xf>
    <xf numFmtId="0" fontId="1" fillId="11" borderId="1" xfId="0" applyFont="1" applyFill="1" applyBorder="1" applyAlignment="1">
      <alignment vertical="top"/>
    </xf>
    <xf numFmtId="0" fontId="1" fillId="3" borderId="1" xfId="0"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textRotation="255"/>
    </xf>
    <xf numFmtId="0" fontId="1" fillId="6" borderId="1" xfId="0" applyFont="1" applyFill="1" applyBorder="1" applyAlignment="1">
      <alignment vertical="top" textRotation="255"/>
    </xf>
    <xf numFmtId="0" fontId="1" fillId="11" borderId="1" xfId="0" applyFont="1" applyFill="1" applyBorder="1" applyAlignment="1">
      <alignment horizontal="center" vertical="center" textRotation="255"/>
    </xf>
    <xf numFmtId="2" fontId="1" fillId="3" borderId="1" xfId="0" applyNumberFormat="1" applyFont="1" applyFill="1" applyBorder="1" applyAlignment="1">
      <alignment horizontal="center" vertical="center" textRotation="255"/>
    </xf>
    <xf numFmtId="0" fontId="1" fillId="0" borderId="1" xfId="0" applyFont="1" applyFill="1" applyBorder="1" applyAlignment="1">
      <alignment horizontal="center" vertical="center"/>
    </xf>
    <xf numFmtId="165" fontId="1" fillId="3" borderId="1" xfId="0" applyNumberFormat="1" applyFont="1" applyFill="1" applyBorder="1" applyAlignment="1">
      <alignment vertical="top" textRotation="255"/>
    </xf>
    <xf numFmtId="164" fontId="3" fillId="0" borderId="1" xfId="0" applyNumberFormat="1" applyFont="1" applyBorder="1" applyAlignment="1">
      <alignment vertical="top" wrapText="1"/>
    </xf>
    <xf numFmtId="0" fontId="10" fillId="0" borderId="0" xfId="0" applyFont="1" applyAlignment="1">
      <alignment vertical="top" wrapText="1"/>
    </xf>
    <xf numFmtId="0" fontId="34" fillId="0" borderId="1" xfId="0" applyFont="1" applyBorder="1" applyAlignment="1">
      <alignment horizontal="left" vertical="top" wrapText="1"/>
    </xf>
    <xf numFmtId="0" fontId="35"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9" fontId="1" fillId="0" borderId="1" xfId="16" applyFont="1" applyBorder="1" applyAlignment="1">
      <alignment vertical="top"/>
    </xf>
    <xf numFmtId="9" fontId="3" fillId="0" borderId="1" xfId="16" applyFont="1" applyBorder="1" applyAlignment="1">
      <alignment vertical="top" wrapText="1"/>
    </xf>
    <xf numFmtId="9" fontId="1" fillId="0" borderId="1" xfId="16" applyFont="1" applyBorder="1" applyAlignment="1">
      <alignment vertical="top" wrapText="1"/>
    </xf>
    <xf numFmtId="164" fontId="1" fillId="0" borderId="0" xfId="0" applyNumberFormat="1" applyFont="1" applyAlignment="1">
      <alignment vertical="top"/>
    </xf>
    <xf numFmtId="9" fontId="1" fillId="0" borderId="0" xfId="16" applyFont="1" applyAlignment="1">
      <alignment vertical="top"/>
    </xf>
    <xf numFmtId="43" fontId="1" fillId="0" borderId="0" xfId="0" applyNumberFormat="1" applyFont="1" applyAlignment="1">
      <alignment vertical="top"/>
    </xf>
    <xf numFmtId="166" fontId="1" fillId="0" borderId="0" xfId="16" applyNumberFormat="1" applyFont="1" applyAlignment="1">
      <alignment vertical="top"/>
    </xf>
    <xf numFmtId="0" fontId="14" fillId="23" borderId="1" xfId="0" applyFont="1" applyFill="1" applyBorder="1" applyAlignment="1">
      <alignment horizontal="left" vertical="top" wrapText="1"/>
    </xf>
    <xf numFmtId="0" fontId="22" fillId="23" borderId="1" xfId="0" applyFont="1" applyFill="1" applyBorder="1" applyAlignment="1">
      <alignment horizontal="left" vertical="top" wrapText="1"/>
    </xf>
    <xf numFmtId="164" fontId="23" fillId="23" borderId="1" xfId="1" applyNumberFormat="1" applyFont="1" applyFill="1" applyBorder="1" applyAlignment="1">
      <alignment horizontal="left" vertical="top" wrapText="1"/>
    </xf>
    <xf numFmtId="164" fontId="20" fillId="23" borderId="1" xfId="0" applyNumberFormat="1" applyFont="1" applyFill="1" applyBorder="1" applyAlignment="1">
      <alignment horizontal="left" vertical="top" wrapText="1"/>
    </xf>
    <xf numFmtId="0" fontId="14" fillId="23" borderId="1" xfId="0" applyFont="1" applyFill="1" applyBorder="1" applyAlignment="1">
      <alignment horizontal="center" vertical="top" wrapText="1"/>
    </xf>
    <xf numFmtId="0" fontId="15" fillId="23" borderId="1" xfId="0" applyFont="1" applyFill="1" applyBorder="1" applyAlignment="1">
      <alignment horizontal="left" vertical="top"/>
    </xf>
    <xf numFmtId="167" fontId="1" fillId="0" borderId="0" xfId="0" applyNumberFormat="1" applyFont="1" applyAlignment="1">
      <alignment vertical="top"/>
    </xf>
    <xf numFmtId="0" fontId="1" fillId="24" borderId="42" xfId="0" applyFont="1" applyFill="1" applyBorder="1" applyAlignment="1">
      <alignment horizontal="left" vertical="top" wrapText="1"/>
    </xf>
    <xf numFmtId="0" fontId="1" fillId="0" borderId="42" xfId="0" applyFont="1" applyBorder="1" applyAlignment="1">
      <alignment vertical="top"/>
    </xf>
    <xf numFmtId="3" fontId="0" fillId="0" borderId="0" xfId="0" applyNumberFormat="1"/>
    <xf numFmtId="0" fontId="0" fillId="23" borderId="0" xfId="0" applyFill="1"/>
    <xf numFmtId="3" fontId="0" fillId="23" borderId="0" xfId="0" applyNumberFormat="1" applyFill="1"/>
    <xf numFmtId="0" fontId="1" fillId="23" borderId="42" xfId="0" applyFont="1" applyFill="1" applyBorder="1" applyAlignment="1">
      <alignment horizontal="left" vertical="top" wrapText="1"/>
    </xf>
    <xf numFmtId="0" fontId="1" fillId="10" borderId="42" xfId="0" applyFont="1" applyFill="1" applyBorder="1" applyAlignment="1">
      <alignment horizontal="left" vertical="top" wrapText="1"/>
    </xf>
    <xf numFmtId="0" fontId="0" fillId="4" borderId="0" xfId="0" applyFill="1"/>
    <xf numFmtId="0" fontId="1" fillId="0" borderId="0" xfId="0" applyFont="1" applyAlignment="1">
      <alignment textRotation="90"/>
    </xf>
    <xf numFmtId="0" fontId="1" fillId="23" borderId="0" xfId="0" applyFont="1" applyFill="1" applyAlignment="1">
      <alignment textRotation="90"/>
    </xf>
    <xf numFmtId="3" fontId="1" fillId="0" borderId="0" xfId="0" applyNumberFormat="1" applyFont="1" applyAlignment="1">
      <alignment textRotation="90"/>
    </xf>
    <xf numFmtId="0" fontId="1" fillId="0" borderId="0" xfId="0" applyFont="1" applyAlignment="1">
      <alignment vertical="top" textRotation="90"/>
    </xf>
    <xf numFmtId="9" fontId="1" fillId="0" borderId="0" xfId="16" applyFont="1" applyAlignment="1">
      <alignment vertical="top" textRotation="90"/>
    </xf>
    <xf numFmtId="168" fontId="1" fillId="0" borderId="0" xfId="0" applyNumberFormat="1" applyFont="1" applyAlignment="1">
      <alignment vertical="top" textRotation="90"/>
    </xf>
    <xf numFmtId="0" fontId="1" fillId="25" borderId="20" xfId="0" applyFont="1" applyFill="1" applyBorder="1" applyAlignment="1">
      <alignment vertical="top"/>
    </xf>
    <xf numFmtId="168" fontId="1" fillId="25" borderId="23" xfId="0" applyNumberFormat="1" applyFont="1" applyFill="1" applyBorder="1" applyAlignment="1">
      <alignment vertical="top" textRotation="90"/>
    </xf>
    <xf numFmtId="168" fontId="1" fillId="25" borderId="24" xfId="0" applyNumberFormat="1" applyFont="1" applyFill="1" applyBorder="1" applyAlignment="1">
      <alignment vertical="top" textRotation="90"/>
    </xf>
    <xf numFmtId="0" fontId="1" fillId="0" borderId="24" xfId="0" applyFont="1" applyBorder="1" applyAlignment="1">
      <alignment vertical="top"/>
    </xf>
    <xf numFmtId="0" fontId="1" fillId="16" borderId="8" xfId="0" applyFont="1" applyFill="1" applyBorder="1" applyAlignment="1">
      <alignment vertical="top" wrapText="1"/>
    </xf>
    <xf numFmtId="164" fontId="1" fillId="0" borderId="8" xfId="1" applyNumberFormat="1" applyFont="1" applyBorder="1" applyAlignment="1">
      <alignment vertical="top"/>
    </xf>
    <xf numFmtId="0" fontId="1" fillId="0" borderId="9" xfId="0" applyFont="1" applyBorder="1" applyAlignment="1">
      <alignment vertical="top"/>
    </xf>
    <xf numFmtId="0" fontId="1" fillId="0" borderId="23" xfId="0" applyFont="1" applyFill="1" applyBorder="1" applyAlignment="1">
      <alignment vertical="top" wrapText="1"/>
    </xf>
    <xf numFmtId="164" fontId="1" fillId="0" borderId="23" xfId="1" applyNumberFormat="1" applyFont="1" applyBorder="1" applyAlignment="1">
      <alignment vertical="top"/>
    </xf>
    <xf numFmtId="164" fontId="1" fillId="0" borderId="43" xfId="0" applyNumberFormat="1" applyFont="1" applyBorder="1" applyAlignment="1">
      <alignment vertical="top"/>
    </xf>
    <xf numFmtId="164" fontId="2" fillId="0" borderId="43" xfId="1" applyNumberFormat="1" applyFont="1" applyFill="1" applyBorder="1" applyAlignment="1">
      <alignment horizontal="center" vertical="center"/>
    </xf>
    <xf numFmtId="0" fontId="1" fillId="0" borderId="43" xfId="0" applyFont="1" applyFill="1" applyBorder="1" applyAlignment="1">
      <alignment vertical="top"/>
    </xf>
    <xf numFmtId="164" fontId="1" fillId="0" borderId="44" xfId="0" applyNumberFormat="1" applyFont="1" applyFill="1" applyBorder="1" applyAlignment="1">
      <alignment vertical="top"/>
    </xf>
    <xf numFmtId="0" fontId="2" fillId="5" borderId="11" xfId="0" applyFont="1" applyFill="1" applyBorder="1" applyAlignment="1">
      <alignment vertical="top"/>
    </xf>
    <xf numFmtId="0" fontId="33" fillId="5" borderId="12" xfId="0" applyFont="1" applyFill="1" applyBorder="1" applyAlignment="1">
      <alignment vertical="top" wrapText="1"/>
    </xf>
    <xf numFmtId="164" fontId="1" fillId="5" borderId="12" xfId="1" applyNumberFormat="1" applyFont="1" applyFill="1" applyBorder="1" applyAlignment="1">
      <alignment horizontal="center" vertical="center"/>
    </xf>
    <xf numFmtId="164" fontId="1" fillId="5" borderId="13" xfId="1" applyNumberFormat="1" applyFont="1" applyFill="1" applyBorder="1" applyAlignment="1">
      <alignment horizontal="center" vertical="center"/>
    </xf>
    <xf numFmtId="164" fontId="1" fillId="5" borderId="16" xfId="1" applyNumberFormat="1" applyFont="1" applyFill="1" applyBorder="1" applyAlignment="1">
      <alignment horizontal="center" vertical="center"/>
    </xf>
    <xf numFmtId="164" fontId="1" fillId="16" borderId="16" xfId="1" applyNumberFormat="1" applyFont="1" applyFill="1" applyBorder="1" applyAlignment="1">
      <alignment horizontal="center" vertical="center"/>
    </xf>
    <xf numFmtId="164" fontId="2" fillId="5" borderId="16" xfId="1" applyNumberFormat="1" applyFont="1" applyFill="1" applyBorder="1" applyAlignment="1">
      <alignment horizontal="center" vertical="center"/>
    </xf>
    <xf numFmtId="0" fontId="1" fillId="16" borderId="16" xfId="0" applyFont="1" applyFill="1" applyBorder="1" applyAlignment="1">
      <alignment vertical="top" textRotation="255" wrapText="1"/>
    </xf>
    <xf numFmtId="0" fontId="1" fillId="0" borderId="16" xfId="0" applyFont="1" applyBorder="1" applyAlignment="1">
      <alignment horizontal="center" vertical="center"/>
    </xf>
    <xf numFmtId="164" fontId="2" fillId="5" borderId="9" xfId="1" applyNumberFormat="1" applyFont="1" applyFill="1" applyBorder="1" applyAlignment="1">
      <alignment horizontal="center" vertical="center"/>
    </xf>
    <xf numFmtId="9" fontId="1" fillId="0" borderId="0" xfId="16" applyFont="1" applyAlignment="1">
      <alignment horizontal="right" vertical="top"/>
    </xf>
    <xf numFmtId="164" fontId="18" fillId="0" borderId="0" xfId="0" applyNumberFormat="1" applyFont="1" applyAlignment="1">
      <alignment vertical="top"/>
    </xf>
    <xf numFmtId="0" fontId="14" fillId="0" borderId="20"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24" xfId="0" applyFill="1" applyBorder="1" applyAlignment="1">
      <alignment horizontal="left" vertical="top" wrapText="1"/>
    </xf>
    <xf numFmtId="0" fontId="21" fillId="0" borderId="3"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4"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4" xfId="0" applyFont="1" applyFill="1" applyBorder="1" applyAlignment="1">
      <alignment horizontal="left" vertical="top" wrapText="1"/>
    </xf>
  </cellXfs>
  <cellStyles count="17">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Percent" xfId="16"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8" Type="http://schemas.openxmlformats.org/officeDocument/2006/relationships/worksheet" Target="worksheets/sheet8.xml"/><Relationship Id="rId21" Type="http://schemas.openxmlformats.org/officeDocument/2006/relationships/worksheet" Target="worksheets/sheet21.xml"/><Relationship Id="rId3" Type="http://schemas.openxmlformats.org/officeDocument/2006/relationships/worksheet" Target="worksheets/sheet3.xml"/><Relationship Id="rId25" Type="http://schemas.openxmlformats.org/officeDocument/2006/relationships/sharedStrings" Target="sharedStrings.xml"/><Relationship Id="rId12" Type="http://schemas.openxmlformats.org/officeDocument/2006/relationships/worksheet" Target="worksheets/sheet12.xml"/><Relationship Id="rId17" Type="http://schemas.openxmlformats.org/officeDocument/2006/relationships/worksheet" Target="worksheets/sheet17.xml"/><Relationship Id="rId7" Type="http://schemas.openxmlformats.org/officeDocument/2006/relationships/worksheet" Target="worksheets/sheet7.xml"/><Relationship Id="rId20" Type="http://schemas.openxmlformats.org/officeDocument/2006/relationships/worksheet" Target="worksheets/sheet20.xml"/><Relationship Id="rId16" Type="http://schemas.openxmlformats.org/officeDocument/2006/relationships/worksheet" Target="worksheets/sheet16.xml"/><Relationship Id="rId2" Type="http://schemas.openxmlformats.org/officeDocument/2006/relationships/worksheet" Target="worksheets/sheet2.xml"/><Relationship Id="rId29" Type="http://schemas.openxmlformats.org/officeDocument/2006/relationships/customXml" Target="../customXml/item3.xml"/><Relationship Id="rId24" Type="http://schemas.openxmlformats.org/officeDocument/2006/relationships/styles" Target="styles.xml"/><Relationship Id="rId11"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theme" Target="theme/theme1.xml"/><Relationship Id="rId15" Type="http://schemas.openxmlformats.org/officeDocument/2006/relationships/worksheet" Target="worksheets/sheet15.xml"/><Relationship Id="rId5" Type="http://schemas.openxmlformats.org/officeDocument/2006/relationships/worksheet" Target="worksheets/sheet5.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9" Type="http://schemas.openxmlformats.org/officeDocument/2006/relationships/worksheet" Target="worksheets/sheet9.xml"/><Relationship Id="rId22" Type="http://schemas.openxmlformats.org/officeDocument/2006/relationships/worksheet" Target="worksheets/sheet22.xml"/><Relationship Id="rId14" Type="http://schemas.openxmlformats.org/officeDocument/2006/relationships/worksheet" Target="worksheets/sheet14.xml"/><Relationship Id="rId4" Type="http://schemas.openxmlformats.org/officeDocument/2006/relationships/worksheet" Target="worksheets/sheet4.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vmlDrawing" Target="../drawings/vmlDrawing10.vml"/><Relationship Id="rId3"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vmlDrawing" Target="../drawings/vmlDrawing11.vml"/><Relationship Id="rId3"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 Id="rId2" Type="http://schemas.openxmlformats.org/officeDocument/2006/relationships/vmlDrawing" Target="../drawings/vmlDrawing12.vml"/><Relationship Id="rId3"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 Id="rId2" Type="http://schemas.openxmlformats.org/officeDocument/2006/relationships/vmlDrawing" Target="../drawings/vmlDrawing13.vml"/><Relationship Id="rId3"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 Id="rId2" Type="http://schemas.openxmlformats.org/officeDocument/2006/relationships/vmlDrawing" Target="../drawings/vmlDrawing14.vml"/><Relationship Id="rId3"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 Id="rId2" Type="http://schemas.openxmlformats.org/officeDocument/2006/relationships/vmlDrawing" Target="../drawings/vmlDrawing15.vml"/><Relationship Id="rId3"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 Id="rId2" Type="http://schemas.openxmlformats.org/officeDocument/2006/relationships/vmlDrawing" Target="../drawings/vmlDrawing16.vml"/><Relationship Id="rId3"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 Id="rId2" Type="http://schemas.openxmlformats.org/officeDocument/2006/relationships/vmlDrawing" Target="../drawings/vmlDrawing17.vml"/><Relationship Id="rId3"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 Id="rId2" Type="http://schemas.openxmlformats.org/officeDocument/2006/relationships/vmlDrawing" Target="../drawings/vmlDrawing18.vml"/><Relationship Id="rId3" Type="http://schemas.openxmlformats.org/officeDocument/2006/relationships/comments" Target="../comments18.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 Id="rId2" Type="http://schemas.openxmlformats.org/officeDocument/2006/relationships/vmlDrawing" Target="../drawings/vmlDrawing19.vml"/><Relationship Id="rId3"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 Id="rId2" Type="http://schemas.openxmlformats.org/officeDocument/2006/relationships/vmlDrawing" Target="../drawings/vmlDrawing20.vml"/><Relationship Id="rId3"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21.vml"/><Relationship Id="rId2" Type="http://schemas.openxmlformats.org/officeDocument/2006/relationships/comments" Target="../comments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 Id="rId2" Type="http://schemas.openxmlformats.org/officeDocument/2006/relationships/vmlDrawing" Target="../drawings/vmlDrawing8.vml"/><Relationship Id="rId3"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3:DG67"/>
  <sheetViews>
    <sheetView tabSelected="1" topLeftCell="A17" zoomScale="120" zoomScaleNormal="120" zoomScalePageLayoutView="120" workbookViewId="0">
      <selection activeCell="B78" sqref="B78"/>
    </sheetView>
  </sheetViews>
  <sheetFormatPr baseColWidth="10" defaultColWidth="10.1640625" defaultRowHeight="11" x14ac:dyDescent="0.2"/>
  <cols>
    <col min="1" max="1" width="3.5" style="1" bestFit="1" customWidth="1"/>
    <col min="2" max="2" width="41" style="1" bestFit="1" customWidth="1"/>
    <col min="3" max="3" width="23.1640625" style="1" hidden="1" customWidth="1"/>
    <col min="4" max="4" width="19.5" style="1" hidden="1" customWidth="1"/>
    <col min="5" max="5" width="14.33203125" style="1" customWidth="1"/>
    <col min="6" max="6" width="10.1640625" style="1" customWidth="1"/>
    <col min="7" max="7" width="12" style="1" customWidth="1"/>
    <col min="8" max="8" width="10.5" style="1" customWidth="1"/>
    <col min="9" max="9" width="11.5" style="1" customWidth="1"/>
    <col min="10" max="10" width="11" style="1" customWidth="1"/>
    <col min="11" max="11" width="5.5" style="1" customWidth="1"/>
    <col min="12" max="24" width="5.33203125" style="1" hidden="1" customWidth="1"/>
    <col min="25" max="27" width="1.83203125" style="1" hidden="1" customWidth="1"/>
    <col min="28" max="33" width="4.1640625" style="1" hidden="1" customWidth="1"/>
    <col min="34" max="34" width="6.5" style="1" hidden="1" customWidth="1"/>
    <col min="35" max="41" width="2.6640625" style="1" hidden="1" customWidth="1"/>
    <col min="42" max="42" width="3.5" style="1" hidden="1" customWidth="1"/>
    <col min="43" max="45" width="3.83203125" style="1" hidden="1" customWidth="1"/>
    <col min="46" max="51" width="3.5" style="1" hidden="1" customWidth="1"/>
    <col min="52" max="83" width="1.33203125" style="1" hidden="1" customWidth="1"/>
    <col min="84" max="85" width="10.1640625" style="1"/>
    <col min="86" max="111" width="2.83203125" style="1" customWidth="1"/>
    <col min="112" max="16384" width="10.1640625" style="1"/>
  </cols>
  <sheetData>
    <row r="3" spans="2:111" x14ac:dyDescent="0.2">
      <c r="CH3" s="272" t="s">
        <v>426</v>
      </c>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272"/>
    </row>
    <row r="4" spans="2:111" ht="37" x14ac:dyDescent="0.2">
      <c r="CG4" s="1" t="s">
        <v>484</v>
      </c>
      <c r="CH4" s="281">
        <v>67846</v>
      </c>
      <c r="CI4" s="281">
        <v>667900</v>
      </c>
      <c r="CJ4" s="281">
        <v>1170200</v>
      </c>
      <c r="CK4" s="281">
        <v>454900</v>
      </c>
      <c r="CL4" s="281">
        <v>552100</v>
      </c>
      <c r="CM4" s="281">
        <v>701700</v>
      </c>
      <c r="CN4" s="281">
        <v>1381400</v>
      </c>
      <c r="CO4" s="281">
        <v>487300</v>
      </c>
      <c r="CP4" s="281">
        <v>356800</v>
      </c>
      <c r="CQ4" s="281">
        <v>1116000</v>
      </c>
      <c r="CR4" s="281">
        <v>33600</v>
      </c>
      <c r="CS4" s="281">
        <v>1109400</v>
      </c>
      <c r="CT4" s="281">
        <v>1428800</v>
      </c>
      <c r="CU4" s="281">
        <v>615800</v>
      </c>
      <c r="CV4" s="281">
        <v>80300</v>
      </c>
      <c r="CW4" s="281">
        <v>86800</v>
      </c>
      <c r="CX4" s="281">
        <v>1378800</v>
      </c>
      <c r="CY4" s="281">
        <f>80*100</f>
        <v>8000</v>
      </c>
      <c r="CZ4" s="281">
        <v>1269200</v>
      </c>
      <c r="DA4" s="281">
        <v>488300</v>
      </c>
      <c r="DB4" s="281">
        <v>1078200</v>
      </c>
      <c r="DC4" s="281">
        <v>1029900</v>
      </c>
      <c r="DD4" s="281">
        <v>1109200</v>
      </c>
      <c r="DE4" s="281">
        <v>296600</v>
      </c>
      <c r="DF4" s="281">
        <v>356300</v>
      </c>
      <c r="DG4" s="281">
        <v>492800</v>
      </c>
    </row>
    <row r="5" spans="2:111" ht="132" x14ac:dyDescent="0.2">
      <c r="CG5" s="1" t="s">
        <v>399</v>
      </c>
      <c r="CH5" s="279" t="s">
        <v>433</v>
      </c>
      <c r="CI5" s="279" t="s">
        <v>435</v>
      </c>
      <c r="CJ5" s="279" t="s">
        <v>437</v>
      </c>
      <c r="CK5" s="279" t="s">
        <v>439</v>
      </c>
      <c r="CL5" s="279" t="s">
        <v>441</v>
      </c>
      <c r="CM5" s="279" t="s">
        <v>443</v>
      </c>
      <c r="CN5" s="279" t="s">
        <v>445</v>
      </c>
      <c r="CO5" s="279" t="s">
        <v>447</v>
      </c>
      <c r="CP5" s="279" t="s">
        <v>449</v>
      </c>
      <c r="CQ5" s="279" t="s">
        <v>451</v>
      </c>
      <c r="CR5" s="279" t="s">
        <v>453</v>
      </c>
      <c r="CS5" s="279" t="s">
        <v>455</v>
      </c>
      <c r="CT5" s="279" t="s">
        <v>457</v>
      </c>
      <c r="CU5" s="279" t="s">
        <v>459</v>
      </c>
      <c r="CV5" s="279" t="s">
        <v>461</v>
      </c>
      <c r="CW5" s="279" t="s">
        <v>463</v>
      </c>
      <c r="CX5" s="280" t="s">
        <v>465</v>
      </c>
      <c r="CY5" s="280" t="s">
        <v>417</v>
      </c>
      <c r="CZ5" s="279" t="s">
        <v>467</v>
      </c>
      <c r="DA5" s="279" t="s">
        <v>469</v>
      </c>
      <c r="DB5" s="279" t="s">
        <v>471</v>
      </c>
      <c r="DC5" s="279" t="s">
        <v>473</v>
      </c>
      <c r="DD5" s="279" t="s">
        <v>475</v>
      </c>
      <c r="DE5" s="279" t="s">
        <v>477</v>
      </c>
      <c r="DF5" s="279" t="s">
        <v>479</v>
      </c>
      <c r="DG5" s="279" t="s">
        <v>481</v>
      </c>
    </row>
    <row r="6" spans="2:111" ht="49" x14ac:dyDescent="0.2">
      <c r="CH6" s="284">
        <v>94075220.474789947</v>
      </c>
      <c r="CI6" s="284">
        <v>50075063.239869341</v>
      </c>
      <c r="CJ6" s="284">
        <v>87676947.141456634</v>
      </c>
      <c r="CK6" s="284">
        <v>94655994.674789965</v>
      </c>
      <c r="CL6" s="284">
        <v>49632261.260504246</v>
      </c>
      <c r="CM6" s="284">
        <v>32618132.531932823</v>
      </c>
      <c r="CN6" s="284">
        <v>84896419.363678858</v>
      </c>
      <c r="CO6" s="284">
        <v>67025418.697012194</v>
      </c>
      <c r="CP6" s="284">
        <v>28812252.69701219</v>
      </c>
      <c r="CQ6" s="284">
        <v>18021562.220821716</v>
      </c>
      <c r="CR6" s="284">
        <v>8497752.6970121898</v>
      </c>
      <c r="CS6" s="284">
        <v>62483197.141456641</v>
      </c>
      <c r="CT6" s="284">
        <v>22824884.134049229</v>
      </c>
      <c r="CU6" s="284">
        <v>11700122.763678858</v>
      </c>
      <c r="CV6" s="284">
        <v>8497752.6970121898</v>
      </c>
      <c r="CW6" s="284">
        <v>19927752.697012186</v>
      </c>
      <c r="CX6" s="284">
        <v>25192197.141456634</v>
      </c>
      <c r="CY6" s="284">
        <v>8497752.6970121898</v>
      </c>
      <c r="CZ6" s="284">
        <v>20207276.506535999</v>
      </c>
      <c r="DA6" s="284">
        <v>29453859.839869332</v>
      </c>
      <c r="DB6" s="284">
        <v>19608863.808123298</v>
      </c>
      <c r="DC6" s="284">
        <v>93426906.341456622</v>
      </c>
      <c r="DD6" s="284">
        <v>68257197.141456634</v>
      </c>
      <c r="DE6" s="284">
        <v>12886966.897012187</v>
      </c>
      <c r="DF6" s="284">
        <v>55852716.897012196</v>
      </c>
      <c r="DG6" s="284">
        <v>87305554.284313783</v>
      </c>
    </row>
    <row r="7" spans="2:111" ht="49" x14ac:dyDescent="0.2">
      <c r="CG7" s="1" t="s">
        <v>485</v>
      </c>
      <c r="CH7" s="284">
        <v>33218127.617283948</v>
      </c>
      <c r="CI7" s="284">
        <v>39070986.451499119</v>
      </c>
      <c r="CJ7" s="284">
        <v>58906986.451499119</v>
      </c>
      <c r="CK7" s="284">
        <v>66829379.30864197</v>
      </c>
      <c r="CL7" s="284">
        <v>23850920.634920634</v>
      </c>
      <c r="CM7" s="284">
        <v>23850920.634920634</v>
      </c>
      <c r="CN7" s="284">
        <v>58771569.784832455</v>
      </c>
      <c r="CO7" s="284">
        <v>47052712.641975306</v>
      </c>
      <c r="CP7" s="284">
        <v>11914500</v>
      </c>
      <c r="CQ7" s="284">
        <v>9523809.5238095243</v>
      </c>
      <c r="CR7" s="284">
        <v>2847594.2518518521</v>
      </c>
      <c r="CS7" s="284">
        <v>27496045.975308642</v>
      </c>
      <c r="CT7" s="284">
        <v>11111111.11111111</v>
      </c>
      <c r="CU7" s="284">
        <v>5716630.9851851854</v>
      </c>
      <c r="CV7" s="284">
        <v>2847594.2518518521</v>
      </c>
      <c r="CW7" s="284">
        <v>11792712.641975308</v>
      </c>
      <c r="CX7" s="284">
        <v>11111111.11111111</v>
      </c>
      <c r="CY7" s="284">
        <v>2847594.2518518521</v>
      </c>
      <c r="CZ7" s="284">
        <v>9523809.5238095243</v>
      </c>
      <c r="DA7" s="284">
        <v>11914500</v>
      </c>
      <c r="DB7" s="284">
        <v>11111111.11111111</v>
      </c>
      <c r="DC7" s="284">
        <v>37834920.634920634</v>
      </c>
      <c r="DD7" s="284">
        <v>31236045.975308642</v>
      </c>
      <c r="DE7" s="284">
        <v>4571462.6419753078</v>
      </c>
      <c r="DF7" s="284">
        <v>35622712.641975306</v>
      </c>
      <c r="DG7" s="284">
        <v>44528903.118165784</v>
      </c>
    </row>
    <row r="8" spans="2:111" ht="49" x14ac:dyDescent="0.2">
      <c r="CH8" s="284">
        <v>31972486.772486772</v>
      </c>
      <c r="CI8" s="284">
        <v>5716630.9851851854</v>
      </c>
      <c r="CJ8" s="284">
        <v>20634920.634920634</v>
      </c>
      <c r="CK8" s="284">
        <v>19511111.111111112</v>
      </c>
      <c r="CL8" s="284">
        <v>10721284.070546737</v>
      </c>
      <c r="CM8" s="284">
        <v>2847594.2518518521</v>
      </c>
      <c r="CN8" s="284">
        <v>12739809.523809524</v>
      </c>
      <c r="CO8" s="284">
        <v>6819436.9506172836</v>
      </c>
      <c r="CP8" s="284">
        <v>8400000</v>
      </c>
      <c r="CQ8" s="284">
        <v>2847594.2518518521</v>
      </c>
      <c r="CR8" s="284">
        <v>2378234.7172839502</v>
      </c>
      <c r="CS8" s="284">
        <v>26852111.111111112</v>
      </c>
      <c r="CT8" s="284">
        <v>5678234.7172839502</v>
      </c>
      <c r="CU8" s="284">
        <v>2378234.7172839502</v>
      </c>
      <c r="CV8" s="284">
        <v>2378234.7172839502</v>
      </c>
      <c r="CW8" s="284">
        <v>2847594.2518518521</v>
      </c>
      <c r="CX8" s="284">
        <v>5333979.6740740743</v>
      </c>
      <c r="CY8" s="284">
        <v>2378234.7172839502</v>
      </c>
      <c r="CZ8" s="284">
        <v>2847594.2518518521</v>
      </c>
      <c r="DA8" s="284">
        <v>9404319.7848324515</v>
      </c>
      <c r="DB8" s="284">
        <v>2847594.2518518521</v>
      </c>
      <c r="DC8" s="284">
        <v>23683786.750617281</v>
      </c>
      <c r="DD8" s="284">
        <v>23636111.111111112</v>
      </c>
      <c r="DE8" s="284">
        <v>2847594.2518518521</v>
      </c>
      <c r="DF8" s="284">
        <v>11914500</v>
      </c>
      <c r="DG8" s="284">
        <v>22727111.111111112</v>
      </c>
    </row>
    <row r="9" spans="2:111" ht="49" x14ac:dyDescent="0.2">
      <c r="CH9" s="284">
        <v>19911111.111111112</v>
      </c>
      <c r="CI9" s="284">
        <v>2378234.7172839502</v>
      </c>
      <c r="CJ9" s="284">
        <v>2847594.2518518521</v>
      </c>
      <c r="CK9" s="284">
        <v>2847594.2518518521</v>
      </c>
      <c r="CL9" s="284">
        <v>9682710.7518518511</v>
      </c>
      <c r="CM9" s="284">
        <v>2378234.7172839502</v>
      </c>
      <c r="CN9" s="284">
        <v>5333979.6740740743</v>
      </c>
      <c r="CO9" s="284">
        <v>5333979.6740740743</v>
      </c>
      <c r="CP9" s="284">
        <v>2847594.2518518521</v>
      </c>
      <c r="CQ9" s="284">
        <v>2378234.7172839502</v>
      </c>
      <c r="CR9" s="284">
        <v>1192486.7724867726</v>
      </c>
      <c r="CS9" s="284">
        <v>2847594.2518518521</v>
      </c>
      <c r="CT9" s="284">
        <v>2847594.2518518521</v>
      </c>
      <c r="CU9" s="284">
        <v>1192486.7724867726</v>
      </c>
      <c r="CV9" s="284">
        <v>1192486.7724867726</v>
      </c>
      <c r="CW9" s="284">
        <v>2378234.7172839502</v>
      </c>
      <c r="CX9" s="284">
        <v>2847594.2518518521</v>
      </c>
      <c r="CY9" s="284">
        <v>1192486.7724867726</v>
      </c>
      <c r="CZ9" s="284">
        <v>2548426.9276895947</v>
      </c>
      <c r="DA9" s="284">
        <v>2847594.2518518521</v>
      </c>
      <c r="DB9" s="284">
        <v>2378234.7172839502</v>
      </c>
      <c r="DC9" s="284">
        <v>13843620.985185184</v>
      </c>
      <c r="DD9" s="284">
        <v>5333979.6740740743</v>
      </c>
      <c r="DE9" s="284">
        <v>2378234.7172839502</v>
      </c>
      <c r="DF9" s="284">
        <v>2847594.2518518521</v>
      </c>
      <c r="DG9" s="284">
        <v>11914500</v>
      </c>
    </row>
    <row r="10" spans="2:111" ht="19" x14ac:dyDescent="0.2">
      <c r="CG10" s="5" t="s">
        <v>486</v>
      </c>
      <c r="CH10" s="283">
        <v>0.90461361739446766</v>
      </c>
      <c r="CI10" s="283">
        <v>0.94190299726701499</v>
      </c>
      <c r="CJ10" s="283">
        <v>0.93969400195179775</v>
      </c>
      <c r="CK10" s="283">
        <v>0.94223387518169177</v>
      </c>
      <c r="CL10" s="283">
        <v>0.89165623998147059</v>
      </c>
      <c r="CM10" s="283">
        <v>0.89142901040059819</v>
      </c>
      <c r="CN10" s="283">
        <v>0.90516607836575869</v>
      </c>
      <c r="CO10" s="283">
        <v>0.88333844707941989</v>
      </c>
      <c r="CP10" s="283">
        <v>0.80389737294834107</v>
      </c>
      <c r="CQ10" s="283">
        <v>0.81844394576980217</v>
      </c>
      <c r="CR10" s="283">
        <v>0.7552956611551257</v>
      </c>
      <c r="CS10" s="283">
        <v>0.91537811691654136</v>
      </c>
      <c r="CT10" s="283">
        <v>0.86033032916707475</v>
      </c>
      <c r="CU10" s="283">
        <v>0.7937824809656695</v>
      </c>
      <c r="CV10" s="283">
        <v>0.7552956611551257</v>
      </c>
      <c r="CW10" s="283">
        <v>0.85401208404511852</v>
      </c>
      <c r="CX10" s="283">
        <v>0.76581986591747986</v>
      </c>
      <c r="CY10" s="283">
        <v>0.7552956611551257</v>
      </c>
      <c r="CZ10" s="283">
        <v>0.7383395134186036</v>
      </c>
      <c r="DA10" s="283">
        <v>0.82048377251976212</v>
      </c>
      <c r="DB10" s="283">
        <v>0.83314057561453725</v>
      </c>
      <c r="DC10" s="283">
        <v>0.80664480203688738</v>
      </c>
      <c r="DD10" s="283">
        <v>0.88204818366218973</v>
      </c>
      <c r="DE10" s="283">
        <v>0.76024806220171082</v>
      </c>
      <c r="DF10" s="283">
        <v>0.90210127086087122</v>
      </c>
      <c r="DG10" s="283">
        <v>0.90682104796511764</v>
      </c>
    </row>
    <row r="11" spans="2:111" ht="33" x14ac:dyDescent="0.2">
      <c r="CG11" s="5" t="s">
        <v>487</v>
      </c>
      <c r="CH11" s="282" t="s">
        <v>488</v>
      </c>
      <c r="CI11" s="282" t="s">
        <v>489</v>
      </c>
      <c r="CJ11" s="282" t="s">
        <v>489</v>
      </c>
      <c r="CK11" s="282" t="s">
        <v>489</v>
      </c>
      <c r="CL11" s="282" t="s">
        <v>490</v>
      </c>
      <c r="CM11" s="282" t="s">
        <v>490</v>
      </c>
      <c r="CN11" s="282" t="s">
        <v>489</v>
      </c>
      <c r="CO11" s="282" t="s">
        <v>489</v>
      </c>
      <c r="CP11" s="282" t="s">
        <v>491</v>
      </c>
      <c r="CQ11" s="282" t="s">
        <v>490</v>
      </c>
      <c r="CR11" s="282" t="s">
        <v>492</v>
      </c>
      <c r="CS11" s="282" t="s">
        <v>489</v>
      </c>
      <c r="CT11" s="282" t="s">
        <v>490</v>
      </c>
      <c r="CU11" s="282" t="s">
        <v>492</v>
      </c>
      <c r="CV11" s="282" t="s">
        <v>492</v>
      </c>
      <c r="CW11" s="282" t="s">
        <v>489</v>
      </c>
      <c r="CX11" s="282" t="s">
        <v>490</v>
      </c>
      <c r="CY11" s="282" t="s">
        <v>492</v>
      </c>
      <c r="CZ11" s="282" t="s">
        <v>490</v>
      </c>
      <c r="DA11" s="282" t="s">
        <v>491</v>
      </c>
      <c r="DB11" s="282" t="s">
        <v>490</v>
      </c>
      <c r="DC11" s="282" t="s">
        <v>490</v>
      </c>
      <c r="DD11" s="282" t="s">
        <v>489</v>
      </c>
      <c r="DE11" s="282" t="s">
        <v>489</v>
      </c>
      <c r="DF11" s="282" t="s">
        <v>489</v>
      </c>
      <c r="DG11" s="282" t="s">
        <v>489</v>
      </c>
    </row>
    <row r="12" spans="2:111" ht="33" x14ac:dyDescent="0.2">
      <c r="CG12" s="5" t="s">
        <v>493</v>
      </c>
      <c r="CH12" s="282" t="s">
        <v>494</v>
      </c>
      <c r="CI12" s="282" t="s">
        <v>492</v>
      </c>
      <c r="CJ12" s="282" t="s">
        <v>490</v>
      </c>
      <c r="CK12" s="282" t="s">
        <v>490</v>
      </c>
      <c r="CL12" s="282" t="s">
        <v>489</v>
      </c>
      <c r="CM12" s="282" t="s">
        <v>492</v>
      </c>
      <c r="CN12" s="282" t="s">
        <v>490</v>
      </c>
      <c r="CO12" s="282" t="s">
        <v>488</v>
      </c>
      <c r="CP12" s="282" t="s">
        <v>490</v>
      </c>
      <c r="CQ12" s="282" t="s">
        <v>492</v>
      </c>
      <c r="CR12" s="282" t="s">
        <v>495</v>
      </c>
      <c r="CS12" s="282" t="s">
        <v>490</v>
      </c>
      <c r="CT12" s="282" t="s">
        <v>495</v>
      </c>
      <c r="CU12" s="282" t="s">
        <v>495</v>
      </c>
      <c r="CV12" s="282" t="s">
        <v>495</v>
      </c>
      <c r="CW12" s="282" t="s">
        <v>492</v>
      </c>
      <c r="CX12" s="282" t="s">
        <v>496</v>
      </c>
      <c r="CY12" s="282" t="s">
        <v>495</v>
      </c>
      <c r="CZ12" s="282" t="s">
        <v>492</v>
      </c>
      <c r="DA12" s="282" t="s">
        <v>489</v>
      </c>
      <c r="DB12" s="282" t="s">
        <v>492</v>
      </c>
      <c r="DC12" s="282" t="s">
        <v>488</v>
      </c>
      <c r="DD12" s="282" t="s">
        <v>490</v>
      </c>
      <c r="DE12" s="282" t="s">
        <v>492</v>
      </c>
      <c r="DF12" s="282" t="s">
        <v>491</v>
      </c>
      <c r="DG12" s="282" t="s">
        <v>490</v>
      </c>
    </row>
    <row r="13" spans="2:111" ht="33" x14ac:dyDescent="0.2">
      <c r="B13" s="157" t="s">
        <v>83</v>
      </c>
      <c r="CG13" s="5" t="s">
        <v>497</v>
      </c>
      <c r="CH13" s="282" t="s">
        <v>490</v>
      </c>
      <c r="CI13" s="282" t="s">
        <v>495</v>
      </c>
      <c r="CJ13" s="282" t="s">
        <v>492</v>
      </c>
      <c r="CK13" s="282" t="s">
        <v>492</v>
      </c>
      <c r="CL13" s="282" t="s">
        <v>492</v>
      </c>
      <c r="CM13" s="282" t="s">
        <v>495</v>
      </c>
      <c r="CN13" s="282" t="s">
        <v>496</v>
      </c>
      <c r="CO13" s="282" t="s">
        <v>496</v>
      </c>
      <c r="CP13" s="282" t="s">
        <v>492</v>
      </c>
      <c r="CQ13" s="282" t="s">
        <v>495</v>
      </c>
      <c r="CR13" s="282" t="s">
        <v>494</v>
      </c>
      <c r="CS13" s="282" t="s">
        <v>492</v>
      </c>
      <c r="CT13" s="282" t="s">
        <v>492</v>
      </c>
      <c r="CU13" s="282" t="s">
        <v>494</v>
      </c>
      <c r="CV13" s="282" t="s">
        <v>494</v>
      </c>
      <c r="CW13" s="282" t="s">
        <v>495</v>
      </c>
      <c r="CX13" s="282" t="s">
        <v>492</v>
      </c>
      <c r="CY13" s="282" t="s">
        <v>494</v>
      </c>
      <c r="CZ13" s="282" t="s">
        <v>489</v>
      </c>
      <c r="DA13" s="282" t="s">
        <v>492</v>
      </c>
      <c r="DB13" s="282" t="s">
        <v>494</v>
      </c>
      <c r="DC13" s="282" t="s">
        <v>492</v>
      </c>
      <c r="DD13" s="282" t="s">
        <v>496</v>
      </c>
      <c r="DE13" s="282" t="s">
        <v>495</v>
      </c>
      <c r="DF13" s="282" t="s">
        <v>492</v>
      </c>
      <c r="DG13" s="282" t="s">
        <v>491</v>
      </c>
    </row>
    <row r="14" spans="2:111" ht="12" thickBot="1" x14ac:dyDescent="0.25">
      <c r="B14" s="15" t="s">
        <v>41</v>
      </c>
      <c r="F14" s="56"/>
      <c r="CG14" s="5" t="s">
        <v>498</v>
      </c>
      <c r="CH14" s="282"/>
      <c r="CI14" s="282"/>
      <c r="CJ14" s="282"/>
      <c r="CK14" s="282"/>
      <c r="CL14" s="282"/>
      <c r="CM14" s="282"/>
      <c r="CN14" s="282"/>
      <c r="CO14" s="282"/>
      <c r="CP14" s="282"/>
      <c r="CQ14" s="282"/>
      <c r="CR14" s="282"/>
      <c r="CS14" s="282"/>
      <c r="CT14" s="282"/>
      <c r="CU14" s="282"/>
      <c r="CV14" s="282"/>
      <c r="CW14" s="282"/>
      <c r="CX14" s="282"/>
      <c r="CY14" s="282"/>
      <c r="CZ14" s="282"/>
      <c r="DA14" s="282"/>
      <c r="DB14" s="282"/>
      <c r="DC14" s="282"/>
      <c r="DD14" s="282"/>
      <c r="DE14" s="282"/>
      <c r="DF14" s="282"/>
      <c r="DG14" s="282"/>
    </row>
    <row r="15" spans="2:111" ht="26" customHeight="1" thickBot="1" x14ac:dyDescent="0.25">
      <c r="B15" s="58" t="s">
        <v>42</v>
      </c>
      <c r="C15" s="88" t="s">
        <v>354</v>
      </c>
      <c r="D15" s="168"/>
      <c r="AZ15" s="15" t="s">
        <v>80</v>
      </c>
      <c r="CG15" s="5" t="s">
        <v>487</v>
      </c>
      <c r="CH15" s="283">
        <v>0.35310177802012871</v>
      </c>
      <c r="CI15" s="283">
        <v>0.78024836961945421</v>
      </c>
      <c r="CJ15" s="283">
        <v>0.67186402323588545</v>
      </c>
      <c r="CK15" s="283">
        <v>0.70602373931252826</v>
      </c>
      <c r="CL15" s="283">
        <v>0.48055277009714703</v>
      </c>
      <c r="CM15" s="283">
        <v>0.73121662043560653</v>
      </c>
      <c r="CN15" s="283">
        <v>0.69227383469574966</v>
      </c>
      <c r="CO15" s="283">
        <v>0.70201296100329746</v>
      </c>
      <c r="CP15" s="283">
        <v>0.41352198751316399</v>
      </c>
      <c r="CQ15" s="283">
        <v>0.52846747729816257</v>
      </c>
      <c r="CR15" s="283">
        <v>0.33509968498530984</v>
      </c>
      <c r="CS15" s="283">
        <v>0.44005504252703226</v>
      </c>
      <c r="CT15" s="283">
        <v>0.4867981386392235</v>
      </c>
      <c r="CU15" s="283">
        <v>0.48859581225348708</v>
      </c>
      <c r="CV15" s="283">
        <v>0.33509968498530984</v>
      </c>
      <c r="CW15" s="283">
        <v>0.59177333346491279</v>
      </c>
      <c r="CX15" s="283">
        <v>0.4410536742278231</v>
      </c>
      <c r="CY15" s="283">
        <v>0.33509968498530984</v>
      </c>
      <c r="CZ15" s="283">
        <v>0.4713059437143382</v>
      </c>
      <c r="DA15" s="283">
        <v>0.40451404551984371</v>
      </c>
      <c r="DB15" s="283">
        <v>0.56663717081395337</v>
      </c>
      <c r="DC15" s="283">
        <v>0.40496814158269973</v>
      </c>
      <c r="DD15" s="283">
        <v>0.45762274578276146</v>
      </c>
      <c r="DE15" s="283">
        <v>0.35473534451579841</v>
      </c>
      <c r="DF15" s="283">
        <v>0.63779731087496871</v>
      </c>
      <c r="DG15" s="283">
        <v>0.51003516881819178</v>
      </c>
    </row>
    <row r="16" spans="2:111" ht="22" customHeight="1" thickBot="1" x14ac:dyDescent="0.25">
      <c r="B16" s="225" t="s">
        <v>82</v>
      </c>
      <c r="C16" s="226" t="s">
        <v>355</v>
      </c>
      <c r="D16" s="216"/>
      <c r="H16" s="108"/>
      <c r="AZ16" s="1" t="s">
        <v>43</v>
      </c>
      <c r="CG16" s="5" t="s">
        <v>493</v>
      </c>
      <c r="CH16" s="283">
        <v>0.33986087527750924</v>
      </c>
      <c r="CI16" s="283">
        <v>0.11416123346267992</v>
      </c>
      <c r="CJ16" s="283">
        <v>0.23535172365922563</v>
      </c>
      <c r="CK16" s="283">
        <v>0.20612652350382588</v>
      </c>
      <c r="CL16" s="283">
        <v>0.21601441881267636</v>
      </c>
      <c r="CM16" s="283">
        <v>8.7300959031424805E-2</v>
      </c>
      <c r="CN16" s="283">
        <v>0.15006297814793332</v>
      </c>
      <c r="CO16" s="283">
        <v>0.10174404103978056</v>
      </c>
      <c r="CP16" s="283">
        <v>0.29154263251589052</v>
      </c>
      <c r="CQ16" s="283">
        <v>0.15801039981771417</v>
      </c>
      <c r="CR16" s="283">
        <v>0.27986631313948895</v>
      </c>
      <c r="CS16" s="283">
        <v>0.42974931404870687</v>
      </c>
      <c r="CT16" s="283">
        <v>0.24877386820174002</v>
      </c>
      <c r="CU16" s="283">
        <v>0.20326579176303994</v>
      </c>
      <c r="CV16" s="283">
        <v>0.27986631313948895</v>
      </c>
      <c r="CW16" s="283">
        <v>0.14289590477900693</v>
      </c>
      <c r="CX16" s="283">
        <v>0.21173142001562073</v>
      </c>
      <c r="CY16" s="283">
        <v>0.27986631313948895</v>
      </c>
      <c r="CZ16" s="283">
        <v>0.140919250099379</v>
      </c>
      <c r="DA16" s="283">
        <v>0.31928989395483498</v>
      </c>
      <c r="DB16" s="283">
        <v>0.14521974754458689</v>
      </c>
      <c r="DC16" s="283">
        <v>0.25350070636030464</v>
      </c>
      <c r="DD16" s="283">
        <v>0.34628013016894749</v>
      </c>
      <c r="DE16" s="283">
        <v>0.22096698739189438</v>
      </c>
      <c r="DF16" s="283">
        <v>0.21331997191773777</v>
      </c>
      <c r="DG16" s="283">
        <v>0.26031689847703654</v>
      </c>
    </row>
    <row r="17" spans="1:111" ht="18" x14ac:dyDescent="0.2">
      <c r="B17" s="219" t="s">
        <v>22</v>
      </c>
      <c r="C17" s="220"/>
      <c r="D17" s="220"/>
      <c r="E17" s="220"/>
      <c r="F17" s="220"/>
      <c r="G17" s="220"/>
      <c r="H17" s="220"/>
      <c r="I17" s="220"/>
      <c r="J17" s="6"/>
      <c r="K17" s="24"/>
      <c r="L17" s="298" t="s">
        <v>1</v>
      </c>
      <c r="M17" s="232"/>
      <c r="N17" s="232"/>
      <c r="O17" s="232"/>
      <c r="P17" s="232"/>
      <c r="Q17" s="232"/>
      <c r="R17" s="232"/>
      <c r="S17" s="232"/>
      <c r="T17" s="233"/>
      <c r="U17" s="233"/>
      <c r="V17" s="233"/>
      <c r="W17" s="233"/>
      <c r="X17" s="234" t="s">
        <v>2</v>
      </c>
      <c r="Y17" s="220" t="s">
        <v>39</v>
      </c>
      <c r="Z17" s="220"/>
      <c r="AA17" s="220"/>
      <c r="AB17" s="235" t="s">
        <v>0</v>
      </c>
      <c r="AC17" s="220"/>
      <c r="AD17" s="220"/>
      <c r="AE17" s="220"/>
      <c r="AF17" s="220"/>
      <c r="AG17" s="220"/>
      <c r="AH17" s="220"/>
      <c r="AI17" s="235" t="s">
        <v>86</v>
      </c>
      <c r="AJ17" s="220"/>
      <c r="AK17" s="220"/>
      <c r="AL17" s="220"/>
      <c r="AM17" s="220"/>
      <c r="AN17" s="220"/>
      <c r="AO17" s="220"/>
      <c r="AP17" s="220"/>
      <c r="AQ17" s="235" t="s">
        <v>85</v>
      </c>
      <c r="AR17" s="220"/>
      <c r="AS17" s="220"/>
      <c r="AT17" s="220"/>
      <c r="AU17" s="220"/>
      <c r="AV17" s="220"/>
      <c r="AW17" s="220"/>
      <c r="AX17" s="6"/>
      <c r="AZ17" s="244"/>
      <c r="BA17" s="244"/>
      <c r="BB17" s="244"/>
      <c r="BC17" s="243">
        <v>4</v>
      </c>
      <c r="BD17" s="243"/>
      <c r="BE17" s="243"/>
      <c r="BF17" s="243"/>
      <c r="BG17" s="244"/>
      <c r="BH17" s="3" t="s">
        <v>36</v>
      </c>
      <c r="BI17" s="3"/>
      <c r="BJ17" s="3"/>
      <c r="BK17" s="3"/>
      <c r="BL17" s="3"/>
      <c r="BM17" s="3"/>
      <c r="BN17" s="3"/>
      <c r="BO17" s="3"/>
      <c r="BP17" s="3"/>
      <c r="BQ17" s="3"/>
      <c r="BR17" s="3"/>
      <c r="BS17" s="3"/>
      <c r="BT17" s="3"/>
      <c r="BU17" s="3"/>
      <c r="BV17" s="3"/>
      <c r="BW17" s="3"/>
      <c r="BX17" s="3"/>
      <c r="BY17" s="3"/>
      <c r="BZ17" s="3"/>
      <c r="CA17" s="3"/>
      <c r="CB17" s="3"/>
      <c r="CC17" s="3"/>
      <c r="CD17" s="3"/>
      <c r="CE17" s="3"/>
      <c r="CG17" s="5" t="s">
        <v>497</v>
      </c>
      <c r="CH17" s="283">
        <v>0.21165096409682976</v>
      </c>
      <c r="CI17" s="283">
        <v>4.7493394184880827E-2</v>
      </c>
      <c r="CJ17" s="283">
        <v>3.2478255056686535E-2</v>
      </c>
      <c r="CK17" s="283">
        <v>3.0083612365337714E-2</v>
      </c>
      <c r="CL17" s="283">
        <v>0.19508905107164723</v>
      </c>
      <c r="CM17" s="283">
        <v>7.2911430933566848E-2</v>
      </c>
      <c r="CN17" s="283">
        <v>6.2829265522075781E-2</v>
      </c>
      <c r="CO17" s="283">
        <v>7.9581445036341833E-2</v>
      </c>
      <c r="CP17" s="283">
        <v>9.8832752919286504E-2</v>
      </c>
      <c r="CQ17" s="283">
        <v>0.13196606865392557</v>
      </c>
      <c r="CR17" s="283">
        <v>0.14032966303032696</v>
      </c>
      <c r="CS17" s="283">
        <v>4.5573760340802356E-2</v>
      </c>
      <c r="CT17" s="283">
        <v>0.12475832232611106</v>
      </c>
      <c r="CU17" s="283">
        <v>0.10192087694914238</v>
      </c>
      <c r="CV17" s="283">
        <v>0.14032966303032696</v>
      </c>
      <c r="CW17" s="283">
        <v>0.11934284580119887</v>
      </c>
      <c r="CX17" s="283">
        <v>0.11303477167403596</v>
      </c>
      <c r="CY17" s="283">
        <v>0.14032966303032696</v>
      </c>
      <c r="CZ17" s="283">
        <v>0.12611431960488648</v>
      </c>
      <c r="DA17" s="283">
        <v>9.6679833045083333E-2</v>
      </c>
      <c r="DB17" s="283">
        <v>0.121283657255997</v>
      </c>
      <c r="DC17" s="283">
        <v>0.14817595409388301</v>
      </c>
      <c r="DD17" s="283">
        <v>7.8145307710480727E-2</v>
      </c>
      <c r="DE17" s="283">
        <v>0.18454573029401808</v>
      </c>
      <c r="DF17" s="283">
        <v>5.0983988068164725E-2</v>
      </c>
      <c r="DG17" s="283">
        <v>0.13646898066988944</v>
      </c>
    </row>
    <row r="18" spans="1:111" ht="91" x14ac:dyDescent="0.2">
      <c r="B18" s="236" t="s">
        <v>40</v>
      </c>
      <c r="C18" s="159" t="s">
        <v>99</v>
      </c>
      <c r="D18" s="159" t="s">
        <v>18</v>
      </c>
      <c r="E18" s="159" t="s">
        <v>356</v>
      </c>
      <c r="F18" s="159" t="s">
        <v>92</v>
      </c>
      <c r="G18" s="159" t="s">
        <v>93</v>
      </c>
      <c r="H18" s="159" t="s">
        <v>94</v>
      </c>
      <c r="I18" s="159" t="s">
        <v>98</v>
      </c>
      <c r="J18" s="289" t="s">
        <v>16</v>
      </c>
      <c r="K18" s="292"/>
      <c r="L18" s="299" t="s">
        <v>23</v>
      </c>
      <c r="M18" s="228" t="s">
        <v>24</v>
      </c>
      <c r="N18" s="228" t="s">
        <v>25</v>
      </c>
      <c r="O18" s="228" t="s">
        <v>26</v>
      </c>
      <c r="P18" s="228" t="s">
        <v>38</v>
      </c>
      <c r="Q18" s="228" t="s">
        <v>27</v>
      </c>
      <c r="R18" s="228" t="s">
        <v>37</v>
      </c>
      <c r="S18" s="228" t="s">
        <v>28</v>
      </c>
      <c r="T18" s="229" t="s">
        <v>29</v>
      </c>
      <c r="U18" s="229" t="s">
        <v>30</v>
      </c>
      <c r="V18" s="229" t="s">
        <v>31</v>
      </c>
      <c r="W18" s="229" t="s">
        <v>32</v>
      </c>
      <c r="X18" s="228" t="s">
        <v>44</v>
      </c>
      <c r="Y18" s="153" t="s">
        <v>19</v>
      </c>
      <c r="Z18" s="153" t="s">
        <v>20</v>
      </c>
      <c r="AA18" s="153" t="s">
        <v>21</v>
      </c>
      <c r="AB18" s="230" t="s">
        <v>1</v>
      </c>
      <c r="AC18" s="230" t="s">
        <v>2</v>
      </c>
      <c r="AD18" s="230" t="s">
        <v>5</v>
      </c>
      <c r="AE18" s="230" t="s">
        <v>4</v>
      </c>
      <c r="AF18" s="230" t="s">
        <v>3</v>
      </c>
      <c r="AG18" s="228" t="s">
        <v>44</v>
      </c>
      <c r="AH18" s="228" t="s">
        <v>6</v>
      </c>
      <c r="AI18" s="3">
        <v>1</v>
      </c>
      <c r="AJ18" s="3">
        <v>2</v>
      </c>
      <c r="AK18" s="3">
        <v>3</v>
      </c>
      <c r="AL18" s="3">
        <v>4</v>
      </c>
      <c r="AM18" s="3">
        <v>5</v>
      </c>
      <c r="AN18" s="3">
        <v>6</v>
      </c>
      <c r="AO18" s="3">
        <v>7</v>
      </c>
      <c r="AP18" s="228" t="s">
        <v>44</v>
      </c>
      <c r="AQ18" s="231" t="s">
        <v>13</v>
      </c>
      <c r="AR18" s="231" t="s">
        <v>14</v>
      </c>
      <c r="AS18" s="231" t="s">
        <v>15</v>
      </c>
      <c r="AT18" s="231" t="s">
        <v>12</v>
      </c>
      <c r="AU18" s="231" t="s">
        <v>9</v>
      </c>
      <c r="AV18" s="231" t="s">
        <v>10</v>
      </c>
      <c r="AW18" s="231" t="s">
        <v>11</v>
      </c>
      <c r="AX18" s="237" t="s">
        <v>44</v>
      </c>
      <c r="AY18" s="222"/>
      <c r="AZ18" s="240">
        <v>1</v>
      </c>
      <c r="BA18" s="241">
        <v>2</v>
      </c>
      <c r="BB18" s="242">
        <v>3</v>
      </c>
      <c r="BC18" s="250">
        <v>4.0999999999999996</v>
      </c>
      <c r="BD18" s="250">
        <v>4.2</v>
      </c>
      <c r="BE18" s="250">
        <v>4.3</v>
      </c>
      <c r="BF18" s="250">
        <v>4.4000000000000004</v>
      </c>
      <c r="BG18" s="245"/>
      <c r="BH18" s="246">
        <v>1</v>
      </c>
      <c r="BI18" s="35">
        <v>2</v>
      </c>
      <c r="BJ18" s="29">
        <v>3</v>
      </c>
      <c r="BK18" s="31">
        <v>4</v>
      </c>
      <c r="BL18" s="112">
        <v>5</v>
      </c>
      <c r="BM18" s="34">
        <v>6</v>
      </c>
      <c r="BN18" s="32">
        <v>7</v>
      </c>
      <c r="BO18" s="30">
        <v>8</v>
      </c>
      <c r="BP18" s="114">
        <v>9</v>
      </c>
      <c r="BQ18" s="28">
        <v>10</v>
      </c>
      <c r="BR18" s="39">
        <v>11</v>
      </c>
      <c r="BS18" s="117">
        <v>12</v>
      </c>
      <c r="BT18" s="120">
        <v>13</v>
      </c>
      <c r="BU18" s="36">
        <v>14</v>
      </c>
      <c r="BV18" s="124">
        <v>15</v>
      </c>
      <c r="BW18" s="37">
        <v>16</v>
      </c>
      <c r="BX18" s="34">
        <v>17</v>
      </c>
      <c r="BY18" s="38">
        <v>18</v>
      </c>
      <c r="BZ18" s="30">
        <v>19</v>
      </c>
      <c r="CA18" s="33">
        <v>20</v>
      </c>
      <c r="CB18" s="127">
        <v>21</v>
      </c>
      <c r="CC18" s="124">
        <v>22</v>
      </c>
      <c r="CD18" s="110">
        <v>23</v>
      </c>
      <c r="CE18" s="110">
        <v>24</v>
      </c>
      <c r="CG18" s="285" t="s">
        <v>499</v>
      </c>
      <c r="CH18" s="286">
        <f>CH6/CH4</f>
        <v>1386.5993643662109</v>
      </c>
      <c r="CI18" s="286">
        <f t="shared" ref="CI18:DG18" si="0">CI6/CI4</f>
        <v>74.973893157462712</v>
      </c>
      <c r="CJ18" s="286">
        <f t="shared" si="0"/>
        <v>74.924754009106678</v>
      </c>
      <c r="CK18" s="286">
        <f t="shared" si="0"/>
        <v>208.08088519408653</v>
      </c>
      <c r="CL18" s="286">
        <f t="shared" si="0"/>
        <v>89.897231046013843</v>
      </c>
      <c r="CM18" s="286">
        <f t="shared" si="0"/>
        <v>46.484441402212944</v>
      </c>
      <c r="CN18" s="286">
        <f t="shared" si="0"/>
        <v>61.456796991225467</v>
      </c>
      <c r="CO18" s="286">
        <f t="shared" si="0"/>
        <v>137.54446685206688</v>
      </c>
      <c r="CP18" s="286">
        <f t="shared" si="0"/>
        <v>80.751829307769597</v>
      </c>
      <c r="CQ18" s="286">
        <f t="shared" si="0"/>
        <v>16.148353244463902</v>
      </c>
      <c r="CR18" s="286">
        <f t="shared" si="0"/>
        <v>252.90930645869614</v>
      </c>
      <c r="CS18" s="286">
        <f t="shared" si="0"/>
        <v>56.321612710885738</v>
      </c>
      <c r="CT18" s="286">
        <f t="shared" si="0"/>
        <v>15.974862915767938</v>
      </c>
      <c r="CU18" s="286">
        <f t="shared" si="0"/>
        <v>18.999874575639588</v>
      </c>
      <c r="CV18" s="286">
        <f t="shared" si="0"/>
        <v>105.82506471995255</v>
      </c>
      <c r="CW18" s="286">
        <f t="shared" si="0"/>
        <v>229.58240434345836</v>
      </c>
      <c r="CX18" s="286">
        <f t="shared" si="0"/>
        <v>18.271103235753287</v>
      </c>
      <c r="CY18" s="286">
        <f t="shared" si="0"/>
        <v>1062.2190871265236</v>
      </c>
      <c r="CZ18" s="286">
        <f t="shared" si="0"/>
        <v>15.9212704904948</v>
      </c>
      <c r="DA18" s="286">
        <f t="shared" si="0"/>
        <v>60.319188695206492</v>
      </c>
      <c r="DB18" s="286">
        <f t="shared" si="0"/>
        <v>18.186666488706454</v>
      </c>
      <c r="DC18" s="286">
        <f t="shared" si="0"/>
        <v>90.714541549137408</v>
      </c>
      <c r="DD18" s="286">
        <f t="shared" si="0"/>
        <v>61.537321620498226</v>
      </c>
      <c r="DE18" s="286">
        <f t="shared" si="0"/>
        <v>43.448978074889368</v>
      </c>
      <c r="DF18" s="286">
        <f t="shared" si="0"/>
        <v>156.75755514176873</v>
      </c>
      <c r="DG18" s="287">
        <f t="shared" si="0"/>
        <v>177.16224489511725</v>
      </c>
    </row>
    <row r="19" spans="1:111" ht="33" x14ac:dyDescent="0.2">
      <c r="A19" s="1">
        <v>1.1000000000000001</v>
      </c>
      <c r="B19" s="223" t="str">
        <f>'NRS 1.1'!D$4</f>
        <v xml:space="preserve">Strengthen management of forest conservation areas, such as protected areas and flooded and mangrove conservation areas </v>
      </c>
      <c r="C19" s="160"/>
      <c r="D19" s="160"/>
      <c r="E19" s="146" t="str">
        <f>'NRS 1.1'!E$7</f>
        <v xml:space="preserve">GDANCP/GDLC with support from GDEKI (GIS Department) </v>
      </c>
      <c r="F19" s="160">
        <f>'NRS 1.1'!F$17</f>
        <v>4030000</v>
      </c>
      <c r="G19" s="160">
        <f>'NRS 1.1'!G$17</f>
        <v>2470000</v>
      </c>
      <c r="H19" s="160">
        <f>'NRS 1.1'!H$17</f>
        <v>1150000</v>
      </c>
      <c r="I19" s="160">
        <f>F19+G19+H19</f>
        <v>7650000</v>
      </c>
      <c r="J19" s="290"/>
      <c r="K19" s="293"/>
      <c r="L19" s="300">
        <f>'NRS 1.1'!C$21</f>
        <v>1</v>
      </c>
      <c r="M19" s="217">
        <f>'NRS 1.1'!C$22</f>
        <v>1</v>
      </c>
      <c r="N19" s="217">
        <f>'NRS 1.1'!C$23</f>
        <v>0</v>
      </c>
      <c r="O19" s="217">
        <f>'NRS 1.1'!C$24</f>
        <v>1</v>
      </c>
      <c r="P19" s="217">
        <f>'NRS 1.1'!C$25</f>
        <v>0</v>
      </c>
      <c r="Q19" s="217">
        <f>'NRS 1.1'!C$26</f>
        <v>1</v>
      </c>
      <c r="R19" s="217">
        <f>'NRS 1.1'!C$27</f>
        <v>0</v>
      </c>
      <c r="S19" s="217">
        <f>'NRS 1.1'!C$28</f>
        <v>0</v>
      </c>
      <c r="T19" s="218">
        <f>'NRS 1.1'!C$30</f>
        <v>0</v>
      </c>
      <c r="U19" s="218">
        <f>'NRS 1.1'!C$31</f>
        <v>1</v>
      </c>
      <c r="V19" s="218">
        <f>'NRS 1.1'!C$32</f>
        <v>1</v>
      </c>
      <c r="W19" s="218">
        <f>'NRS 1.1'!C$33</f>
        <v>1</v>
      </c>
      <c r="X19" s="224">
        <f>SUM(L19:W19)</f>
        <v>7</v>
      </c>
      <c r="Y19" s="153"/>
      <c r="Z19" s="153"/>
      <c r="AA19" s="153"/>
      <c r="AB19" s="62">
        <f>'NRS 1.1'!BG$21</f>
        <v>0</v>
      </c>
      <c r="AC19" s="62">
        <f>'NRS 1.1'!BG$22</f>
        <v>0</v>
      </c>
      <c r="AD19" s="62">
        <f>'NRS 1.1'!BG$23</f>
        <v>1</v>
      </c>
      <c r="AE19" s="62">
        <f>'NRS 1.1'!BG$24</f>
        <v>1</v>
      </c>
      <c r="AF19" s="62">
        <f>'NRS 1.1'!BG$25</f>
        <v>0</v>
      </c>
      <c r="AG19" s="224">
        <f>SUM(AB19:AF19)</f>
        <v>2</v>
      </c>
      <c r="AH19" s="3"/>
      <c r="AI19" s="62">
        <f>'NRS 1.1'!AZ$31</f>
        <v>1</v>
      </c>
      <c r="AJ19" s="62">
        <f>'NRS 1.1'!AZ$32</f>
        <v>1</v>
      </c>
      <c r="AK19" s="62">
        <f>'NRS 1.1'!AZ$33</f>
        <v>1</v>
      </c>
      <c r="AL19" s="62">
        <f>'NRS 1.1'!AZ$34</f>
        <v>0</v>
      </c>
      <c r="AM19" s="62">
        <f>'NRS 1.1'!AZ$35</f>
        <v>1</v>
      </c>
      <c r="AN19" s="62">
        <f>'NRS 1.1'!AZ$36</f>
        <v>0</v>
      </c>
      <c r="AO19" s="62">
        <f>'NRS 1.1'!AZ$37</f>
        <v>0</v>
      </c>
      <c r="AP19" s="224">
        <f>SUM(AI19:AO19)</f>
        <v>4</v>
      </c>
      <c r="AQ19" s="62">
        <f>'NRS 1.1'!CH$21</f>
        <v>0</v>
      </c>
      <c r="AR19" s="62">
        <f>'NRS 1.1'!CH$22</f>
        <v>0</v>
      </c>
      <c r="AS19" s="62">
        <f>'NRS 1.1'!CH$23</f>
        <v>0</v>
      </c>
      <c r="AT19" s="62">
        <f>'NRS 1.1'!CH$25</f>
        <v>0</v>
      </c>
      <c r="AU19" s="62">
        <f>'NRS 1.1'!CH$26</f>
        <v>0</v>
      </c>
      <c r="AV19" s="62">
        <f>'NRS 1.1'!CH$27</f>
        <v>0</v>
      </c>
      <c r="AW19" s="62">
        <f>'NRS 1.1'!CH$28</f>
        <v>0</v>
      </c>
      <c r="AX19" s="238">
        <f>SUM(AQ19:AW19)</f>
        <v>0</v>
      </c>
      <c r="AZ19" s="106"/>
      <c r="BA19" s="96"/>
      <c r="BB19" s="247"/>
      <c r="BC19" s="248"/>
      <c r="BD19" s="248" t="s">
        <v>35</v>
      </c>
      <c r="BE19" s="248" t="s">
        <v>35</v>
      </c>
      <c r="BF19" s="248" t="s">
        <v>35</v>
      </c>
      <c r="BG19" s="245"/>
      <c r="BH19" s="246"/>
      <c r="BI19" s="35"/>
      <c r="BJ19" s="29"/>
      <c r="BK19" s="31"/>
      <c r="BL19" s="112"/>
      <c r="BM19" s="34"/>
      <c r="BN19" s="32"/>
      <c r="BO19" s="30"/>
      <c r="BP19" s="114"/>
      <c r="BQ19" s="28"/>
      <c r="BR19" s="39"/>
      <c r="BS19" s="117"/>
      <c r="BT19" s="120"/>
      <c r="BU19" s="36"/>
      <c r="BV19" s="124"/>
      <c r="BW19" s="37"/>
      <c r="BX19" s="34"/>
      <c r="BY19" s="38"/>
      <c r="BZ19" s="30"/>
      <c r="CA19" s="33"/>
      <c r="CB19" s="127"/>
      <c r="CC19" s="124"/>
      <c r="CD19" s="110"/>
      <c r="CE19" s="110"/>
      <c r="CG19" s="262"/>
    </row>
    <row r="20" spans="1:111" ht="33" x14ac:dyDescent="0.2">
      <c r="A20" s="1">
        <v>1.2</v>
      </c>
      <c r="B20" s="223" t="str">
        <f>'NRS 1.2'!D$4</f>
        <v xml:space="preserve">Promote forest land tenure security through forest land classification, zoning, demarcation, and registration </v>
      </c>
      <c r="C20" s="160"/>
      <c r="D20" s="160"/>
      <c r="E20" s="146" t="str">
        <f>'NRS 1.2'!E$7</f>
        <v>FA national &amp; subnational level, FiA, GDANCP</v>
      </c>
      <c r="F20" s="160">
        <f>'NRS 1.2'!F$17</f>
        <v>3050000</v>
      </c>
      <c r="G20" s="160">
        <f>'NRS 1.2'!G$17</f>
        <v>1050000</v>
      </c>
      <c r="H20" s="160">
        <f>'NRS 1.2'!H$17</f>
        <v>300000</v>
      </c>
      <c r="I20" s="160">
        <f>F20+G20+H20</f>
        <v>4400000</v>
      </c>
      <c r="J20" s="290"/>
      <c r="K20" s="293"/>
      <c r="L20" s="300">
        <f>'NRS 1.2'!C$21</f>
        <v>1</v>
      </c>
      <c r="M20" s="217">
        <f>'NRS 1.2'!C$22</f>
        <v>1</v>
      </c>
      <c r="N20" s="217">
        <f>'NRS 1.2'!C$23</f>
        <v>0</v>
      </c>
      <c r="O20" s="217">
        <f>'NRS 1.2'!C$24</f>
        <v>1</v>
      </c>
      <c r="P20" s="217">
        <f>'NRS 1.2'!C$25</f>
        <v>1</v>
      </c>
      <c r="Q20" s="217">
        <f>'NRS 1.2'!C$26</f>
        <v>1</v>
      </c>
      <c r="R20" s="217">
        <f>'NRS 1.2'!C$27</f>
        <v>0</v>
      </c>
      <c r="S20" s="217">
        <f>'NRS 1.2'!C$28</f>
        <v>0</v>
      </c>
      <c r="T20" s="218">
        <f>'NRS 1.2'!C$30</f>
        <v>1</v>
      </c>
      <c r="U20" s="218">
        <f>'NRS 1.2'!C$31</f>
        <v>0</v>
      </c>
      <c r="V20" s="218">
        <f>'NRS 1.2'!C$32</f>
        <v>0</v>
      </c>
      <c r="W20" s="218">
        <f>'NRS 1.2'!C$33</f>
        <v>1</v>
      </c>
      <c r="X20" s="224">
        <f t="shared" ref="X20:X38" si="1">SUM(L20:W20)</f>
        <v>7</v>
      </c>
      <c r="Y20" s="153"/>
      <c r="Z20" s="153"/>
      <c r="AA20" s="153"/>
      <c r="AB20" s="62">
        <f>'NRS 1.2'!BG$21</f>
        <v>1</v>
      </c>
      <c r="AC20" s="62">
        <f>'NRS 1.2'!BG$22</f>
        <v>1</v>
      </c>
      <c r="AD20" s="62">
        <f>'NRS 1.2'!BG$23</f>
        <v>0</v>
      </c>
      <c r="AE20" s="62">
        <f>'NRS 1.2'!BG$24</f>
        <v>1</v>
      </c>
      <c r="AF20" s="62">
        <f>'NRS 1.2'!BG$25</f>
        <v>0</v>
      </c>
      <c r="AG20" s="224">
        <f t="shared" ref="AG20:AG37" si="2">SUM(AB20:AF20)</f>
        <v>3</v>
      </c>
      <c r="AH20" s="3"/>
      <c r="AI20" s="62">
        <f>'NRS 1.2'!AZ$31</f>
        <v>1</v>
      </c>
      <c r="AJ20" s="62">
        <f>'NRS 1.2'!AZ$32</f>
        <v>1</v>
      </c>
      <c r="AK20" s="62">
        <f>'NRS 1.2'!AZ$33</f>
        <v>0</v>
      </c>
      <c r="AL20" s="62">
        <f>'NRS 1.2'!AZ$34</f>
        <v>0</v>
      </c>
      <c r="AM20" s="62">
        <f>'NRS 1.2'!AZ$35</f>
        <v>1</v>
      </c>
      <c r="AN20" s="62">
        <f>'NRS 1.2'!AZ$36</f>
        <v>0</v>
      </c>
      <c r="AO20" s="62">
        <f>'NRS 1.2'!AZ$37</f>
        <v>0</v>
      </c>
      <c r="AP20" s="224">
        <f>SUM(AI20:AO20)</f>
        <v>3</v>
      </c>
      <c r="AQ20" s="62">
        <f>'NRS 1.2'!CH$21</f>
        <v>0</v>
      </c>
      <c r="AR20" s="62">
        <f>'NRS 1.2'!CH$22</f>
        <v>0</v>
      </c>
      <c r="AS20" s="62">
        <f>'NRS 1.2'!CH$23</f>
        <v>0</v>
      </c>
      <c r="AT20" s="62">
        <f>'NRS 1.2'!CH$25</f>
        <v>0</v>
      </c>
      <c r="AU20" s="62">
        <f>'NRS 1.2'!CH$26</f>
        <v>0</v>
      </c>
      <c r="AV20" s="62">
        <f>'NRS 1.2'!CH$27</f>
        <v>0</v>
      </c>
      <c r="AW20" s="62">
        <f>'NRS 1.2'!CH$28</f>
        <v>0</v>
      </c>
      <c r="AX20" s="238">
        <f>SUM(AQ20:AW20)</f>
        <v>0</v>
      </c>
      <c r="AZ20" s="106"/>
      <c r="BA20" s="96"/>
      <c r="BB20" s="247"/>
      <c r="BC20" s="248" t="s">
        <v>35</v>
      </c>
      <c r="BD20" s="248" t="s">
        <v>35</v>
      </c>
      <c r="BE20" s="248" t="s">
        <v>35</v>
      </c>
      <c r="BF20" s="248" t="s">
        <v>35</v>
      </c>
      <c r="BG20" s="245"/>
      <c r="BH20" s="246"/>
      <c r="BI20" s="35"/>
      <c r="BJ20" s="29"/>
      <c r="BK20" s="31"/>
      <c r="BL20" s="112"/>
      <c r="BM20" s="34"/>
      <c r="BN20" s="32"/>
      <c r="BO20" s="30"/>
      <c r="BP20" s="114"/>
      <c r="BQ20" s="28"/>
      <c r="BR20" s="39"/>
      <c r="BS20" s="117"/>
      <c r="BT20" s="120"/>
      <c r="BU20" s="36"/>
      <c r="BV20" s="124"/>
      <c r="BW20" s="37"/>
      <c r="BX20" s="34"/>
      <c r="BY20" s="38"/>
      <c r="BZ20" s="30"/>
      <c r="CA20" s="33"/>
      <c r="CB20" s="127"/>
      <c r="CC20" s="124"/>
      <c r="CD20" s="110"/>
      <c r="CE20" s="110"/>
      <c r="CG20" s="262"/>
    </row>
    <row r="21" spans="1:111" ht="44" x14ac:dyDescent="0.2">
      <c r="A21" s="1">
        <v>1.3</v>
      </c>
      <c r="B21" s="223" t="str">
        <f>'NRS 1.3'!D$4</f>
        <v xml:space="preserve">Strengthen law enforcement activities to address unauthorized logging, and encroachment </v>
      </c>
      <c r="C21" s="160"/>
      <c r="D21" s="160"/>
      <c r="E21" s="146" t="str">
        <f>'NRS 1.3'!E$7</f>
        <v>GDANCP, FA &amp; FiA_x000D_FA, FiA, GDANCP, MAFF, MoE, ELC &amp; SLC holders, forest communities</v>
      </c>
      <c r="F21" s="160">
        <f>'NRS 1.3'!F$17</f>
        <v>5630000</v>
      </c>
      <c r="G21" s="160">
        <f>'NRS 1.3'!G$17</f>
        <v>4880000</v>
      </c>
      <c r="H21" s="160">
        <f>'NRS 1.3'!H$17</f>
        <v>3500000</v>
      </c>
      <c r="I21" s="160">
        <f t="shared" ref="I21:I37" si="3">F21+G21+H21</f>
        <v>14010000</v>
      </c>
      <c r="J21" s="290"/>
      <c r="K21" s="293"/>
      <c r="L21" s="300">
        <f>'NRS 1.3'!C$21</f>
        <v>1</v>
      </c>
      <c r="M21" s="217">
        <f>'NRS 1.3'!C$22</f>
        <v>1</v>
      </c>
      <c r="N21" s="217">
        <f>'NRS 1.3'!C$23</f>
        <v>0</v>
      </c>
      <c r="O21" s="217">
        <f>'NRS 1.3'!C$24</f>
        <v>1</v>
      </c>
      <c r="P21" s="217">
        <f>'NRS 1.3'!C$25</f>
        <v>0</v>
      </c>
      <c r="Q21" s="217">
        <f>'NRS 1.3'!C$26</f>
        <v>1</v>
      </c>
      <c r="R21" s="217">
        <f>'NRS 1.3'!C$27</f>
        <v>0</v>
      </c>
      <c r="S21" s="217">
        <f>'NRS 1.3'!C$28</f>
        <v>0</v>
      </c>
      <c r="T21" s="218">
        <f>'NRS 1.3'!C$30</f>
        <v>1</v>
      </c>
      <c r="U21" s="218">
        <f>'NRS 1.3'!C$31</f>
        <v>1</v>
      </c>
      <c r="V21" s="218">
        <f>'NRS 1.3'!C$32</f>
        <v>1</v>
      </c>
      <c r="W21" s="218">
        <f>'NRS 1.3'!C$33</f>
        <v>1</v>
      </c>
      <c r="X21" s="224">
        <f t="shared" si="1"/>
        <v>8</v>
      </c>
      <c r="Y21" s="153"/>
      <c r="Z21" s="153"/>
      <c r="AA21" s="153"/>
      <c r="AB21" s="62">
        <f>'NRS 1.3'!BG$21</f>
        <v>1</v>
      </c>
      <c r="AC21" s="62">
        <f>'NRS 1.3'!BG$22</f>
        <v>1</v>
      </c>
      <c r="AD21" s="62">
        <f>'NRS 1.3'!BG$23</f>
        <v>1</v>
      </c>
      <c r="AE21" s="62">
        <f>'NRS 1.3'!BG$24</f>
        <v>1</v>
      </c>
      <c r="AF21" s="62">
        <f>'NRS 1.3'!BG$25</f>
        <v>1</v>
      </c>
      <c r="AG21" s="224">
        <f t="shared" si="2"/>
        <v>5</v>
      </c>
      <c r="AH21" s="3"/>
      <c r="AI21" s="62">
        <f>'NRS 1.3'!AZ$31</f>
        <v>1</v>
      </c>
      <c r="AJ21" s="62">
        <f>'NRS 1.3'!AZ$32</f>
        <v>1</v>
      </c>
      <c r="AK21" s="62">
        <f>'NRS 1.3'!AZ$33</f>
        <v>1</v>
      </c>
      <c r="AL21" s="62">
        <f>'NRS 1.3'!AZ$34</f>
        <v>1</v>
      </c>
      <c r="AM21" s="62">
        <f>'NRS 1.3'!AZ$35</f>
        <v>1</v>
      </c>
      <c r="AN21" s="62">
        <f>'NRS 1.3'!AZ$36</f>
        <v>0</v>
      </c>
      <c r="AO21" s="62">
        <f>'NRS 1.3'!AZ$37</f>
        <v>0</v>
      </c>
      <c r="AP21" s="224">
        <f>SUM(AI21:AO21)</f>
        <v>5</v>
      </c>
      <c r="AQ21" s="62">
        <f>'NRS 1.3'!CH$21</f>
        <v>0</v>
      </c>
      <c r="AR21" s="62">
        <f>'NRS 1.3'!CH$22</f>
        <v>0</v>
      </c>
      <c r="AS21" s="62">
        <f>'NRS 1.3'!CH$23</f>
        <v>0</v>
      </c>
      <c r="AT21" s="62">
        <f>'NRS 1.3'!CH$25</f>
        <v>0</v>
      </c>
      <c r="AU21" s="62">
        <f>'NRS 1.3'!CH$26</f>
        <v>0</v>
      </c>
      <c r="AV21" s="62">
        <f>'NRS 1.3'!CH$27</f>
        <v>0</v>
      </c>
      <c r="AW21" s="62">
        <f>'NRS 1.3'!CH$28</f>
        <v>0</v>
      </c>
      <c r="AX21" s="238">
        <f>SUM(AQ21:AW21)</f>
        <v>0</v>
      </c>
      <c r="AZ21" s="106"/>
      <c r="BA21" s="96"/>
      <c r="BB21" s="247"/>
      <c r="BC21" s="248"/>
      <c r="BD21" s="248" t="s">
        <v>35</v>
      </c>
      <c r="BE21" s="248"/>
      <c r="BF21" s="248" t="s">
        <v>35</v>
      </c>
      <c r="BG21" s="245"/>
      <c r="BH21" s="246"/>
      <c r="BI21" s="35"/>
      <c r="BJ21" s="29"/>
      <c r="BK21" s="31"/>
      <c r="BL21" s="112"/>
      <c r="BM21" s="34"/>
      <c r="BN21" s="32"/>
      <c r="BO21" s="30"/>
      <c r="BP21" s="114"/>
      <c r="BQ21" s="28"/>
      <c r="BR21" s="39"/>
      <c r="BS21" s="117"/>
      <c r="BT21" s="120"/>
      <c r="BU21" s="36"/>
      <c r="BV21" s="124"/>
      <c r="BW21" s="37"/>
      <c r="BX21" s="34"/>
      <c r="BY21" s="38"/>
      <c r="BZ21" s="30"/>
      <c r="CA21" s="33"/>
      <c r="CB21" s="127"/>
      <c r="CC21" s="124"/>
      <c r="CD21" s="110"/>
      <c r="CE21" s="110"/>
      <c r="CG21" s="262"/>
    </row>
    <row r="22" spans="1:111" ht="22" x14ac:dyDescent="0.2">
      <c r="A22" s="1">
        <v>1.4</v>
      </c>
      <c r="B22" s="223" t="str">
        <f>'NRS 1.4'!D$4</f>
        <v xml:space="preserve">Monitor the status of ELCs and SLCs for compliance with regulations and strengthen capacity for effective monitoring </v>
      </c>
      <c r="C22" s="160"/>
      <c r="D22" s="160"/>
      <c r="E22" s="146" t="str">
        <f>'NRS 1.4'!E$7</f>
        <v>MAFF</v>
      </c>
      <c r="F22" s="160">
        <f>'NRS 1.4'!F$17</f>
        <v>2280000</v>
      </c>
      <c r="G22" s="160">
        <f>'NRS 1.4'!G$17</f>
        <v>100000</v>
      </c>
      <c r="H22" s="160">
        <f>'NRS 1.4'!H$17</f>
        <v>0</v>
      </c>
      <c r="I22" s="160">
        <f t="shared" si="3"/>
        <v>2380000</v>
      </c>
      <c r="J22" s="290"/>
      <c r="K22" s="293"/>
      <c r="L22" s="300">
        <f>'NRS 1.4'!C$21</f>
        <v>1</v>
      </c>
      <c r="M22" s="217">
        <f>'NRS 1.4'!C$22</f>
        <v>1</v>
      </c>
      <c r="N22" s="217">
        <f>'NRS 1.4'!C$23</f>
        <v>0</v>
      </c>
      <c r="O22" s="217">
        <f>'NRS 1.4'!C$24</f>
        <v>1</v>
      </c>
      <c r="P22" s="217">
        <f>'NRS 1.4'!C$25</f>
        <v>0</v>
      </c>
      <c r="Q22" s="217">
        <f>'NRS 1.4'!C$26</f>
        <v>0</v>
      </c>
      <c r="R22" s="217">
        <f>'NRS 1.4'!C$27</f>
        <v>0</v>
      </c>
      <c r="S22" s="217">
        <f>'NRS 1.4'!C$28</f>
        <v>0</v>
      </c>
      <c r="T22" s="218">
        <f>'NRS 1.4'!C$30</f>
        <v>1</v>
      </c>
      <c r="U22" s="218">
        <f>'NRS 1.4'!C$31</f>
        <v>1</v>
      </c>
      <c r="V22" s="218">
        <f>'NRS 1.4'!C$32</f>
        <v>0</v>
      </c>
      <c r="W22" s="218">
        <f>'NRS 1.4'!C$33</f>
        <v>0</v>
      </c>
      <c r="X22" s="224">
        <f t="shared" si="1"/>
        <v>5</v>
      </c>
      <c r="Y22" s="153"/>
      <c r="Z22" s="153"/>
      <c r="AA22" s="153"/>
      <c r="AB22" s="62">
        <f>'NRS 1.4'!BG$21</f>
        <v>1</v>
      </c>
      <c r="AC22" s="62">
        <f>'NRS 1.4'!BG$22</f>
        <v>1</v>
      </c>
      <c r="AD22" s="62">
        <f>'NRS 1.4'!BG$23</f>
        <v>1</v>
      </c>
      <c r="AE22" s="62">
        <f>'NRS 1.4'!BG$24</f>
        <v>0</v>
      </c>
      <c r="AF22" s="62">
        <f>'NRS 1.4'!BG$25</f>
        <v>0</v>
      </c>
      <c r="AG22" s="224">
        <f t="shared" si="2"/>
        <v>3</v>
      </c>
      <c r="AH22" s="3"/>
      <c r="AI22" s="62">
        <f>'NRS 1.4'!AZ$31</f>
        <v>1</v>
      </c>
      <c r="AJ22" s="62">
        <f>'NRS 1.4'!AZ$32</f>
        <v>1</v>
      </c>
      <c r="AK22" s="62">
        <f>'NRS 1.4'!AZ$33</f>
        <v>0</v>
      </c>
      <c r="AL22" s="62">
        <f>'NRS 1.4'!AZ$34</f>
        <v>0</v>
      </c>
      <c r="AM22" s="62">
        <f>'NRS 1.4'!AZ$35</f>
        <v>1</v>
      </c>
      <c r="AN22" s="62">
        <f>'NRS 1.4'!AZ$36</f>
        <v>0</v>
      </c>
      <c r="AO22" s="62">
        <f>'NRS 1.4'!AZ$37</f>
        <v>0</v>
      </c>
      <c r="AP22" s="224">
        <f t="shared" ref="AP22:AP37" si="4">SUM(AI22:AO22)</f>
        <v>3</v>
      </c>
      <c r="AQ22" s="62">
        <f>'NRS 1.4'!CH$21</f>
        <v>0</v>
      </c>
      <c r="AR22" s="62">
        <f>'NRS 1.4'!CH$22</f>
        <v>0</v>
      </c>
      <c r="AS22" s="62">
        <f>'NRS 1.4'!CH$23</f>
        <v>0</v>
      </c>
      <c r="AT22" s="62">
        <f>'NRS 1.4'!CH$25</f>
        <v>0</v>
      </c>
      <c r="AU22" s="62">
        <f>'NRS 1.4'!CH$26</f>
        <v>0</v>
      </c>
      <c r="AV22" s="62">
        <f>'NRS 1.4'!CH$27</f>
        <v>0</v>
      </c>
      <c r="AW22" s="62">
        <f>'NRS 1.4'!CH$28</f>
        <v>0</v>
      </c>
      <c r="AX22" s="238">
        <f t="shared" ref="AX22:AX37" si="5">SUM(AQ22:AW22)</f>
        <v>0</v>
      </c>
      <c r="AZ22" s="106"/>
      <c r="BA22" s="96"/>
      <c r="BB22" s="247"/>
      <c r="BC22" s="248" t="s">
        <v>35</v>
      </c>
      <c r="BD22" s="248"/>
      <c r="BE22" s="248"/>
      <c r="BF22" s="248" t="s">
        <v>35</v>
      </c>
      <c r="BG22" s="245"/>
      <c r="BH22" s="246"/>
      <c r="BI22" s="35"/>
      <c r="BJ22" s="29"/>
      <c r="BK22" s="31"/>
      <c r="BL22" s="112"/>
      <c r="BM22" s="34"/>
      <c r="BN22" s="32"/>
      <c r="BO22" s="30"/>
      <c r="BP22" s="114"/>
      <c r="BQ22" s="28"/>
      <c r="BR22" s="39"/>
      <c r="BS22" s="117"/>
      <c r="BT22" s="120"/>
      <c r="BU22" s="36"/>
      <c r="BV22" s="124"/>
      <c r="BW22" s="37"/>
      <c r="BX22" s="34"/>
      <c r="BY22" s="38"/>
      <c r="BZ22" s="30"/>
      <c r="CA22" s="33"/>
      <c r="CB22" s="127"/>
      <c r="CC22" s="124"/>
      <c r="CD22" s="110"/>
      <c r="CE22" s="110"/>
      <c r="CG22" s="262"/>
    </row>
    <row r="23" spans="1:111" ht="22" x14ac:dyDescent="0.2">
      <c r="A23" s="1">
        <v>1.5</v>
      </c>
      <c r="B23" s="223" t="str">
        <f>'NRS 1.5'!D$4</f>
        <v xml:space="preserve">Support harmonization of legal frameworks for effective management of forest resources </v>
      </c>
      <c r="C23" s="160"/>
      <c r="D23" s="160"/>
      <c r="E23" s="146" t="str">
        <f>'NRS 1.5'!E$7</f>
        <v>RTS, with support of all ministries</v>
      </c>
      <c r="F23" s="160">
        <f>'NRS 1.5'!F$17</f>
        <v>660000</v>
      </c>
      <c r="G23" s="160">
        <f>'NRS 1.5'!G$17</f>
        <v>300000</v>
      </c>
      <c r="H23" s="160">
        <f>'NRS 1.5'!H$17</f>
        <v>300000</v>
      </c>
      <c r="I23" s="160">
        <f t="shared" si="3"/>
        <v>1260000</v>
      </c>
      <c r="J23" s="290"/>
      <c r="K23" s="293"/>
      <c r="L23" s="300">
        <f>'NRS 1.5'!C$21</f>
        <v>1</v>
      </c>
      <c r="M23" s="217">
        <f>'NRS 1.5'!C$22</f>
        <v>1</v>
      </c>
      <c r="N23" s="217">
        <f>'NRS 1.5'!C$23</f>
        <v>1</v>
      </c>
      <c r="O23" s="217">
        <f>'NRS 1.5'!C$24</f>
        <v>1</v>
      </c>
      <c r="P23" s="217">
        <f>'NRS 1.5'!C$25</f>
        <v>1</v>
      </c>
      <c r="Q23" s="217">
        <f>'NRS 1.5'!C$26</f>
        <v>1</v>
      </c>
      <c r="R23" s="217">
        <f>'NRS 1.5'!C$27</f>
        <v>0</v>
      </c>
      <c r="S23" s="217">
        <f>'NRS 1.5'!C$28</f>
        <v>0</v>
      </c>
      <c r="T23" s="218">
        <f>'NRS 1.5'!C$30</f>
        <v>1</v>
      </c>
      <c r="U23" s="218">
        <f>'NRS 1.5'!C$31</f>
        <v>1</v>
      </c>
      <c r="V23" s="218">
        <f>'NRS 1.5'!C$32</f>
        <v>1</v>
      </c>
      <c r="W23" s="218">
        <f>'NRS 1.5'!C$33</f>
        <v>0</v>
      </c>
      <c r="X23" s="224">
        <f t="shared" si="1"/>
        <v>9</v>
      </c>
      <c r="Y23" s="153"/>
      <c r="Z23" s="153"/>
      <c r="AA23" s="153"/>
      <c r="AB23" s="62">
        <f>'NRS 1.5'!BG$21</f>
        <v>1</v>
      </c>
      <c r="AC23" s="62">
        <f>'NRS 1.5'!BG$22</f>
        <v>1</v>
      </c>
      <c r="AD23" s="62">
        <f>'NRS 1.5'!BG$23</f>
        <v>1</v>
      </c>
      <c r="AE23" s="62">
        <f>'NRS 1.5'!BG$24</f>
        <v>1</v>
      </c>
      <c r="AF23" s="62">
        <f>'NRS 1.5'!BG$25</f>
        <v>0</v>
      </c>
      <c r="AG23" s="224">
        <f t="shared" si="2"/>
        <v>4</v>
      </c>
      <c r="AH23" s="3"/>
      <c r="AI23" s="62">
        <f>'NRS 1.5'!AZ$31</f>
        <v>1</v>
      </c>
      <c r="AJ23" s="62">
        <f>'NRS 1.5'!AZ$32</f>
        <v>1</v>
      </c>
      <c r="AK23" s="62">
        <f>'NRS 1.5'!AZ$33</f>
        <v>0</v>
      </c>
      <c r="AL23" s="62">
        <f>'NRS 1.5'!AZ$34</f>
        <v>1</v>
      </c>
      <c r="AM23" s="62">
        <f>'NRS 1.5'!AZ$35</f>
        <v>1</v>
      </c>
      <c r="AN23" s="62">
        <f>'NRS 1.5'!AZ$36</f>
        <v>0</v>
      </c>
      <c r="AO23" s="62">
        <f>'NRS 1.5'!AZ$37</f>
        <v>1</v>
      </c>
      <c r="AP23" s="224">
        <f t="shared" si="4"/>
        <v>5</v>
      </c>
      <c r="AQ23" s="62">
        <f>'NRS 1.5'!CH$21</f>
        <v>0</v>
      </c>
      <c r="AR23" s="62">
        <f>'NRS 1.5'!CH$22</f>
        <v>0</v>
      </c>
      <c r="AS23" s="62">
        <f>'NRS 1.5'!CH$23</f>
        <v>0</v>
      </c>
      <c r="AT23" s="62">
        <f>'NRS 1.5'!CH$25</f>
        <v>0</v>
      </c>
      <c r="AU23" s="62">
        <f>'NRS 1.5'!CH$26</f>
        <v>0</v>
      </c>
      <c r="AV23" s="62">
        <f>'NRS 1.5'!CH$27</f>
        <v>0</v>
      </c>
      <c r="AW23" s="62">
        <f>'NRS 1.5'!CH$28</f>
        <v>0</v>
      </c>
      <c r="AX23" s="238">
        <f t="shared" si="5"/>
        <v>0</v>
      </c>
      <c r="AZ23" s="106"/>
      <c r="BA23" s="96"/>
      <c r="BB23" s="247"/>
      <c r="BC23" s="248"/>
      <c r="BD23" s="248" t="s">
        <v>35</v>
      </c>
      <c r="BE23" s="248" t="s">
        <v>35</v>
      </c>
      <c r="BF23" s="248" t="s">
        <v>35</v>
      </c>
      <c r="BG23" s="245"/>
      <c r="BH23" s="246"/>
      <c r="BI23" s="35"/>
      <c r="BJ23" s="29"/>
      <c r="BK23" s="31"/>
      <c r="BL23" s="112"/>
      <c r="BM23" s="34"/>
      <c r="BN23" s="32"/>
      <c r="BO23" s="30"/>
      <c r="BP23" s="114"/>
      <c r="BQ23" s="28"/>
      <c r="BR23" s="39"/>
      <c r="BS23" s="117"/>
      <c r="BT23" s="120"/>
      <c r="BU23" s="36"/>
      <c r="BV23" s="124"/>
      <c r="BW23" s="37"/>
      <c r="BX23" s="34"/>
      <c r="BY23" s="38"/>
      <c r="BZ23" s="30"/>
      <c r="CA23" s="33"/>
      <c r="CB23" s="127"/>
      <c r="CC23" s="124"/>
      <c r="CD23" s="110"/>
      <c r="CE23" s="110"/>
      <c r="CG23" s="262"/>
    </row>
    <row r="24" spans="1:111" ht="22" x14ac:dyDescent="0.2">
      <c r="A24" s="1">
        <v>1.6</v>
      </c>
      <c r="B24" s="223" t="str">
        <f>'NRS 1.6'!D$4</f>
        <v xml:space="preserve">Strengthen regulatory framework and capacity for social and environmental impact assessment and compliance </v>
      </c>
      <c r="C24" s="160"/>
      <c r="D24" s="160"/>
      <c r="E24" s="146" t="str">
        <f>'NRS 1.6'!E$7</f>
        <v>MoE</v>
      </c>
      <c r="F24" s="160">
        <f>'NRS 1.6'!F$17</f>
        <v>2180000</v>
      </c>
      <c r="G24" s="160">
        <f>'NRS 1.6'!G$17</f>
        <v>1555000</v>
      </c>
      <c r="H24" s="160">
        <f>'NRS 1.6'!H$17</f>
        <v>625000</v>
      </c>
      <c r="I24" s="160">
        <f t="shared" si="3"/>
        <v>4360000</v>
      </c>
      <c r="J24" s="290"/>
      <c r="K24" s="293"/>
      <c r="L24" s="300">
        <f>'NRS 1.6'!C$21</f>
        <v>1</v>
      </c>
      <c r="M24" s="217">
        <f>'NRS 1.6'!C$22</f>
        <v>1</v>
      </c>
      <c r="N24" s="217">
        <f>'NRS 1.6'!C$23</f>
        <v>1</v>
      </c>
      <c r="O24" s="217">
        <f>'NRS 1.6'!C$24</f>
        <v>1</v>
      </c>
      <c r="P24" s="217">
        <f>'NRS 1.6'!C$25</f>
        <v>1</v>
      </c>
      <c r="Q24" s="217">
        <f>'NRS 1.6'!C$26</f>
        <v>1</v>
      </c>
      <c r="R24" s="217">
        <f>'NRS 1.6'!C$27</f>
        <v>1</v>
      </c>
      <c r="S24" s="217">
        <f>'NRS 1.6'!C$28</f>
        <v>1</v>
      </c>
      <c r="T24" s="218">
        <f>'NRS 1.6'!C$30</f>
        <v>1</v>
      </c>
      <c r="U24" s="218">
        <f>'NRS 1.6'!C$31</f>
        <v>1</v>
      </c>
      <c r="V24" s="218">
        <f>'NRS 1.6'!C$32</f>
        <v>1</v>
      </c>
      <c r="W24" s="218">
        <f>'NRS 1.6'!C$33</f>
        <v>1</v>
      </c>
      <c r="X24" s="224">
        <f t="shared" si="1"/>
        <v>12</v>
      </c>
      <c r="Y24" s="153"/>
      <c r="Z24" s="153"/>
      <c r="AA24" s="153"/>
      <c r="AB24" s="62">
        <f>'NRS 1.6'!BG$21</f>
        <v>1</v>
      </c>
      <c r="AC24" s="62">
        <f>'NRS 1.6'!BG$22</f>
        <v>1</v>
      </c>
      <c r="AD24" s="62">
        <f>'NRS 1.6'!BG$23</f>
        <v>1</v>
      </c>
      <c r="AE24" s="62">
        <f>'NRS 1.6'!BG$24</f>
        <v>0</v>
      </c>
      <c r="AF24" s="62">
        <f>'NRS 1.6'!BG$25</f>
        <v>0</v>
      </c>
      <c r="AG24" s="224">
        <f t="shared" si="2"/>
        <v>3</v>
      </c>
      <c r="AH24" s="3"/>
      <c r="AI24" s="62">
        <f>'NRS 1.6'!AZ$31</f>
        <v>1</v>
      </c>
      <c r="AJ24" s="62">
        <f>'NRS 1.6'!AZ$32</f>
        <v>1</v>
      </c>
      <c r="AK24" s="62">
        <f>'NRS 1.6'!AZ$33</f>
        <v>1</v>
      </c>
      <c r="AL24" s="62">
        <f>'NRS 1.6'!AZ$34</f>
        <v>1</v>
      </c>
      <c r="AM24" s="62">
        <f>'NRS 1.6'!AZ$35</f>
        <v>1</v>
      </c>
      <c r="AN24" s="62">
        <f>'NRS 1.6'!AZ$36</f>
        <v>1</v>
      </c>
      <c r="AO24" s="62">
        <f>'NRS 1.6'!AZ$37</f>
        <v>1</v>
      </c>
      <c r="AP24" s="224">
        <f t="shared" si="4"/>
        <v>7</v>
      </c>
      <c r="AQ24" s="62">
        <f>'NRS 1.6'!CH$21</f>
        <v>0</v>
      </c>
      <c r="AR24" s="62">
        <f>'NRS 1.6'!CH$22</f>
        <v>0</v>
      </c>
      <c r="AS24" s="62">
        <f>'NRS 1.6'!CH$23</f>
        <v>0</v>
      </c>
      <c r="AT24" s="62">
        <f>'NRS 1.6'!CH$25</f>
        <v>0</v>
      </c>
      <c r="AU24" s="62">
        <f>'NRS 1.6'!CH$26</f>
        <v>0</v>
      </c>
      <c r="AV24" s="62">
        <f>'NRS 1.6'!CH$27</f>
        <v>0</v>
      </c>
      <c r="AW24" s="62">
        <f>'NRS 1.6'!CH$28</f>
        <v>0</v>
      </c>
      <c r="AX24" s="238">
        <f t="shared" si="5"/>
        <v>0</v>
      </c>
      <c r="AZ24" s="106"/>
      <c r="BA24" s="96"/>
      <c r="BB24" s="247"/>
      <c r="BC24" s="248"/>
      <c r="BD24" s="248"/>
      <c r="BE24" s="248"/>
      <c r="BF24" s="248" t="s">
        <v>35</v>
      </c>
      <c r="BG24" s="245"/>
      <c r="BH24" s="246"/>
      <c r="BI24" s="35"/>
      <c r="BJ24" s="29"/>
      <c r="BK24" s="31"/>
      <c r="BL24" s="112"/>
      <c r="BM24" s="34"/>
      <c r="BN24" s="32"/>
      <c r="BO24" s="30"/>
      <c r="BP24" s="114"/>
      <c r="BQ24" s="28"/>
      <c r="BR24" s="39"/>
      <c r="BS24" s="117"/>
      <c r="BT24" s="120"/>
      <c r="BU24" s="36"/>
      <c r="BV24" s="124"/>
      <c r="BW24" s="37"/>
      <c r="BX24" s="34"/>
      <c r="BY24" s="38"/>
      <c r="BZ24" s="30"/>
      <c r="CA24" s="33"/>
      <c r="CB24" s="127"/>
      <c r="CC24" s="124"/>
      <c r="CD24" s="110"/>
      <c r="CE24" s="110"/>
      <c r="CG24" s="262"/>
    </row>
    <row r="25" spans="1:111" ht="33" x14ac:dyDescent="0.2">
      <c r="A25" s="1">
        <v>1.7</v>
      </c>
      <c r="B25" s="223" t="str">
        <f>'NRS 1.7'!D$4</f>
        <v>Strengthen capacity for data management and establish decision support systems for forest and land use sector</v>
      </c>
      <c r="C25" s="160"/>
      <c r="D25" s="160"/>
      <c r="E25" s="146" t="str">
        <f>'NRS 1.7'!E$7</f>
        <v>FA, FiA, GDANCP, MAFF, MoE, ELC &amp; SLC holders, forest communities</v>
      </c>
      <c r="F25" s="160">
        <f>'NRS 1.7'!F$17</f>
        <v>1950000</v>
      </c>
      <c r="G25" s="160">
        <f>'NRS 1.7'!G$17</f>
        <v>50000</v>
      </c>
      <c r="H25" s="160">
        <f>'NRS 1.7'!H$17</f>
        <v>50000</v>
      </c>
      <c r="I25" s="160">
        <f t="shared" si="3"/>
        <v>2050000</v>
      </c>
      <c r="J25" s="290"/>
      <c r="K25" s="293"/>
      <c r="L25" s="300">
        <f>'NRS 1.7'!C$21</f>
        <v>1</v>
      </c>
      <c r="M25" s="217">
        <f>'NRS 1.7'!C$22</f>
        <v>1</v>
      </c>
      <c r="N25" s="217">
        <f>'NRS 1.7'!C$23</f>
        <v>0</v>
      </c>
      <c r="O25" s="217">
        <f>'NRS 1.7'!C$24</f>
        <v>1</v>
      </c>
      <c r="P25" s="217">
        <f>'NRS 1.7'!C$25</f>
        <v>0</v>
      </c>
      <c r="Q25" s="217">
        <f>'NRS 1.7'!C$26</f>
        <v>1</v>
      </c>
      <c r="R25" s="217">
        <f>'NRS 1.7'!C$27</f>
        <v>0</v>
      </c>
      <c r="S25" s="217">
        <f>'NRS 1.7'!C$28</f>
        <v>0</v>
      </c>
      <c r="T25" s="218">
        <f>'NRS 1.7'!C$30</f>
        <v>1</v>
      </c>
      <c r="U25" s="218">
        <f>'NRS 1.7'!C$31</f>
        <v>0</v>
      </c>
      <c r="V25" s="218">
        <f>'NRS 1.7'!C$32</f>
        <v>0</v>
      </c>
      <c r="W25" s="218">
        <f>'NRS 1.7'!C$33</f>
        <v>0</v>
      </c>
      <c r="X25" s="224">
        <f t="shared" si="1"/>
        <v>5</v>
      </c>
      <c r="Y25" s="153"/>
      <c r="Z25" s="153"/>
      <c r="AA25" s="153"/>
      <c r="AB25" s="62">
        <f>'NRS 1.7'!BG$21</f>
        <v>1</v>
      </c>
      <c r="AC25" s="62">
        <f>'NRS 1.7'!BG$22</f>
        <v>1</v>
      </c>
      <c r="AD25" s="62">
        <f>'NRS 1.7'!BG$23</f>
        <v>0</v>
      </c>
      <c r="AE25" s="62">
        <f>'NRS 1.7'!BG$24</f>
        <v>1</v>
      </c>
      <c r="AF25" s="62">
        <f>'NRS 1.7'!BG$25</f>
        <v>0</v>
      </c>
      <c r="AG25" s="224">
        <f t="shared" si="2"/>
        <v>3</v>
      </c>
      <c r="AH25" s="3"/>
      <c r="AI25" s="62">
        <f>'NRS 1.7'!AZ$31</f>
        <v>1</v>
      </c>
      <c r="AJ25" s="62">
        <f>'NRS 1.7'!AZ$32</f>
        <v>1</v>
      </c>
      <c r="AK25" s="62">
        <f>'NRS 1.7'!AZ$33</f>
        <v>0</v>
      </c>
      <c r="AL25" s="62">
        <f>'NRS 1.7'!AZ$34</f>
        <v>0</v>
      </c>
      <c r="AM25" s="62">
        <f>'NRS 1.7'!AZ$35</f>
        <v>1</v>
      </c>
      <c r="AN25" s="62">
        <f>'NRS 1.7'!AZ$36</f>
        <v>0</v>
      </c>
      <c r="AO25" s="62">
        <f>'NRS 1.7'!AZ$37</f>
        <v>0</v>
      </c>
      <c r="AP25" s="224">
        <f t="shared" si="4"/>
        <v>3</v>
      </c>
      <c r="AQ25" s="62">
        <f>'NRS 1.7'!CH$21</f>
        <v>0</v>
      </c>
      <c r="AR25" s="62">
        <f>'NRS 1.7'!CH$22</f>
        <v>0</v>
      </c>
      <c r="AS25" s="62">
        <f>'NRS 1.7'!CH$23</f>
        <v>0</v>
      </c>
      <c r="AT25" s="62">
        <f>'NRS 1.7'!CH$25</f>
        <v>0</v>
      </c>
      <c r="AU25" s="62">
        <f>'NRS 1.7'!CH$26</f>
        <v>0</v>
      </c>
      <c r="AV25" s="62">
        <f>'NRS 1.7'!CH$27</f>
        <v>0</v>
      </c>
      <c r="AW25" s="62">
        <f>'NRS 1.7'!CH$28</f>
        <v>0</v>
      </c>
      <c r="AX25" s="238">
        <f t="shared" si="5"/>
        <v>0</v>
      </c>
      <c r="AZ25" s="106"/>
      <c r="BA25" s="96"/>
      <c r="BB25" s="247"/>
      <c r="BC25" s="248" t="s">
        <v>35</v>
      </c>
      <c r="BD25" s="248" t="s">
        <v>35</v>
      </c>
      <c r="BE25" s="248" t="s">
        <v>35</v>
      </c>
      <c r="BF25" s="248" t="s">
        <v>35</v>
      </c>
      <c r="BG25" s="245"/>
      <c r="BH25" s="246"/>
      <c r="BI25" s="35"/>
      <c r="BJ25" s="29"/>
      <c r="BK25" s="31"/>
      <c r="BL25" s="112"/>
      <c r="BM25" s="34"/>
      <c r="BN25" s="32"/>
      <c r="BO25" s="30"/>
      <c r="BP25" s="114"/>
      <c r="BQ25" s="28"/>
      <c r="BR25" s="39"/>
      <c r="BS25" s="117"/>
      <c r="BT25" s="120"/>
      <c r="BU25" s="36"/>
      <c r="BV25" s="124"/>
      <c r="BW25" s="37"/>
      <c r="BX25" s="34"/>
      <c r="BY25" s="38"/>
      <c r="BZ25" s="30"/>
      <c r="CA25" s="33"/>
      <c r="CB25" s="127"/>
      <c r="CC25" s="124"/>
      <c r="CD25" s="110"/>
      <c r="CE25" s="110"/>
      <c r="CG25" s="262"/>
    </row>
    <row r="26" spans="1:111" ht="17" customHeight="1" x14ac:dyDescent="0.2">
      <c r="A26" s="1">
        <v>2.1</v>
      </c>
      <c r="B26" s="223" t="str">
        <f>'NRS 2.1'!D$4</f>
        <v xml:space="preserve">Strengthen and scale up community-based forest management </v>
      </c>
      <c r="C26" s="160"/>
      <c r="D26" s="160"/>
      <c r="E26" s="146" t="str">
        <f>'NRS 2.1'!E$7</f>
        <v>GDANCP, FA &amp; FiA</v>
      </c>
      <c r="F26" s="160">
        <f>'NRS 2.1'!F$17</f>
        <v>10490000</v>
      </c>
      <c r="G26" s="160">
        <f>'NRS 2.1'!G$17</f>
        <v>7200000</v>
      </c>
      <c r="H26" s="160">
        <f>'NRS 2.1'!H$17</f>
        <v>7200000</v>
      </c>
      <c r="I26" s="160">
        <f t="shared" si="3"/>
        <v>24890000</v>
      </c>
      <c r="J26" s="290"/>
      <c r="K26" s="293"/>
      <c r="L26" s="300">
        <f>'NRS 2.1'!C$21</f>
        <v>0</v>
      </c>
      <c r="M26" s="217">
        <f>'NRS 2.1'!C$22</f>
        <v>0</v>
      </c>
      <c r="N26" s="217">
        <f>'NRS 2.1'!C$23</f>
        <v>0</v>
      </c>
      <c r="O26" s="217">
        <f>'NRS 2.1'!C$24</f>
        <v>1</v>
      </c>
      <c r="P26" s="217">
        <f>'NRS 2.1'!C$25</f>
        <v>1</v>
      </c>
      <c r="Q26" s="217">
        <f>'NRS 2.1'!C$26</f>
        <v>1</v>
      </c>
      <c r="R26" s="217">
        <f>'NRS 2.1'!C$27</f>
        <v>0</v>
      </c>
      <c r="S26" s="217">
        <f>'NRS 2.1'!C$28</f>
        <v>0</v>
      </c>
      <c r="T26" s="218">
        <f>'NRS 2.1'!C$30</f>
        <v>0</v>
      </c>
      <c r="U26" s="218">
        <f>'NRS 2.1'!C$31</f>
        <v>1</v>
      </c>
      <c r="V26" s="218">
        <f>'NRS 2.1'!C$32</f>
        <v>1</v>
      </c>
      <c r="W26" s="218">
        <f>'NRS 2.1'!C$33</f>
        <v>1</v>
      </c>
      <c r="X26" s="224">
        <f t="shared" si="1"/>
        <v>6</v>
      </c>
      <c r="Y26" s="153"/>
      <c r="Z26" s="153"/>
      <c r="AA26" s="153"/>
      <c r="AB26" s="62">
        <f>'NRS 2.1'!BG$21</f>
        <v>1</v>
      </c>
      <c r="AC26" s="62">
        <f>'NRS 2.1'!BG$22</f>
        <v>1</v>
      </c>
      <c r="AD26" s="62">
        <f>'NRS 2.1'!BG$23</f>
        <v>1</v>
      </c>
      <c r="AE26" s="62">
        <f>'NRS 2.1'!BG$24</f>
        <v>1</v>
      </c>
      <c r="AF26" s="62">
        <f>'NRS 2.1'!BG$25</f>
        <v>1</v>
      </c>
      <c r="AG26" s="224">
        <f t="shared" si="2"/>
        <v>5</v>
      </c>
      <c r="AH26" s="3"/>
      <c r="AI26" s="62">
        <f>'NRS 2.1'!AZ$31</f>
        <v>1</v>
      </c>
      <c r="AJ26" s="62">
        <f>'NRS 2.1'!AZ$32</f>
        <v>1</v>
      </c>
      <c r="AK26" s="62">
        <f>'NRS 2.1'!AZ$33</f>
        <v>1</v>
      </c>
      <c r="AL26" s="62">
        <f>'NRS 2.1'!AZ$34</f>
        <v>1</v>
      </c>
      <c r="AM26" s="62">
        <f>'NRS 2.1'!AZ$35</f>
        <v>1</v>
      </c>
      <c r="AN26" s="62">
        <f>'NRS 2.1'!AZ$36</f>
        <v>0</v>
      </c>
      <c r="AO26" s="62">
        <f>'NRS 2.1'!AZ$37</f>
        <v>0</v>
      </c>
      <c r="AP26" s="224">
        <f t="shared" si="4"/>
        <v>5</v>
      </c>
      <c r="AQ26" s="62">
        <f>'NRS 2.1'!CH$21</f>
        <v>0</v>
      </c>
      <c r="AR26" s="62">
        <f>'NRS 2.1'!CH$22</f>
        <v>0</v>
      </c>
      <c r="AS26" s="62">
        <f>'NRS 2.1'!CH$23</f>
        <v>0</v>
      </c>
      <c r="AT26" s="62">
        <f>'NRS 2.1'!CH$25</f>
        <v>0</v>
      </c>
      <c r="AU26" s="62">
        <f>'NRS 2.1'!CH$26</f>
        <v>0</v>
      </c>
      <c r="AV26" s="62">
        <f>'NRS 2.1'!CH$27</f>
        <v>0</v>
      </c>
      <c r="AW26" s="62">
        <f>'NRS 2.1'!CH$28</f>
        <v>0</v>
      </c>
      <c r="AX26" s="238">
        <f t="shared" si="5"/>
        <v>0</v>
      </c>
      <c r="AZ26" s="106"/>
      <c r="BA26" s="96"/>
      <c r="BB26" s="247"/>
      <c r="BC26" s="248" t="s">
        <v>35</v>
      </c>
      <c r="BD26" s="248" t="s">
        <v>35</v>
      </c>
      <c r="BE26" s="248" t="s">
        <v>35</v>
      </c>
      <c r="BF26" s="248" t="s">
        <v>35</v>
      </c>
      <c r="BG26" s="245"/>
      <c r="BH26" s="246"/>
      <c r="BI26" s="35"/>
      <c r="BJ26" s="29"/>
      <c r="BK26" s="31"/>
      <c r="BL26" s="112"/>
      <c r="BM26" s="34"/>
      <c r="BN26" s="32"/>
      <c r="BO26" s="30"/>
      <c r="BP26" s="114"/>
      <c r="BQ26" s="28"/>
      <c r="BR26" s="39"/>
      <c r="BS26" s="117"/>
      <c r="BT26" s="120"/>
      <c r="BU26" s="36"/>
      <c r="BV26" s="124"/>
      <c r="BW26" s="37"/>
      <c r="BX26" s="34"/>
      <c r="BY26" s="38"/>
      <c r="BZ26" s="30"/>
      <c r="CA26" s="33"/>
      <c r="CB26" s="127"/>
      <c r="CC26" s="124"/>
      <c r="CD26" s="110"/>
      <c r="CE26" s="110"/>
      <c r="CG26" s="262"/>
    </row>
    <row r="27" spans="1:111" ht="33" x14ac:dyDescent="0.2">
      <c r="A27" s="1">
        <v>2.2000000000000002</v>
      </c>
      <c r="B27" s="223" t="str">
        <f>'NRS 2.2'!D$4</f>
        <v xml:space="preserve">Engage and encourage the private sector to implement alternative and sustainable supply chains from agro industrial plantations, and to reduce emissions </v>
      </c>
      <c r="C27" s="160"/>
      <c r="D27" s="160"/>
      <c r="E27" s="146" t="str">
        <f>'NRS 2.2'!E$7</f>
        <v>MAFF</v>
      </c>
      <c r="F27" s="160">
        <f>'NRS 2.2'!F$17</f>
        <v>2780000</v>
      </c>
      <c r="G27" s="160">
        <f>'NRS 2.2'!G$17</f>
        <v>1480000</v>
      </c>
      <c r="H27" s="160">
        <f>'NRS 2.2'!H$17</f>
        <v>500000</v>
      </c>
      <c r="I27" s="160">
        <f t="shared" si="3"/>
        <v>4760000</v>
      </c>
      <c r="J27" s="290"/>
      <c r="K27" s="293"/>
      <c r="L27" s="300">
        <f>'NRS 2.2'!C$21</f>
        <v>1</v>
      </c>
      <c r="M27" s="217">
        <f>'NRS 2.2'!C$22</f>
        <v>1</v>
      </c>
      <c r="N27" s="217">
        <f>'NRS 2.2'!C$23</f>
        <v>0</v>
      </c>
      <c r="O27" s="217">
        <f>'NRS 2.2'!C$24</f>
        <v>1</v>
      </c>
      <c r="P27" s="217">
        <f>'NRS 2.2'!C$25</f>
        <v>0</v>
      </c>
      <c r="Q27" s="217">
        <f>'NRS 2.2'!C$26</f>
        <v>0</v>
      </c>
      <c r="R27" s="217">
        <f>'NRS 2.2'!C$27</f>
        <v>0</v>
      </c>
      <c r="S27" s="217">
        <f>'NRS 2.2'!C$28</f>
        <v>0</v>
      </c>
      <c r="T27" s="218">
        <f>'NRS 2.2'!C$30</f>
        <v>0</v>
      </c>
      <c r="U27" s="218">
        <f>'NRS 2.2'!C$31</f>
        <v>0</v>
      </c>
      <c r="V27" s="218">
        <f>'NRS 2.2'!C$32</f>
        <v>0</v>
      </c>
      <c r="W27" s="218">
        <f>'NRS 2.2'!C$33</f>
        <v>0</v>
      </c>
      <c r="X27" s="224">
        <f t="shared" si="1"/>
        <v>3</v>
      </c>
      <c r="Y27" s="153"/>
      <c r="Z27" s="153"/>
      <c r="AA27" s="153"/>
      <c r="AB27" s="62">
        <f>'NRS 2.2'!BG$21</f>
        <v>1</v>
      </c>
      <c r="AC27" s="62">
        <f>'NRS 2.2'!BG$22</f>
        <v>0</v>
      </c>
      <c r="AD27" s="62">
        <f>'NRS 2.2'!BG$23</f>
        <v>0</v>
      </c>
      <c r="AE27" s="62">
        <f>'NRS 2.2'!BG$24</f>
        <v>0</v>
      </c>
      <c r="AF27" s="62">
        <f>'NRS 2.2'!BG$25</f>
        <v>0</v>
      </c>
      <c r="AG27" s="224">
        <f t="shared" si="2"/>
        <v>1</v>
      </c>
      <c r="AH27" s="3"/>
      <c r="AI27" s="62">
        <f>'NRS 2.2'!AZ$31</f>
        <v>0</v>
      </c>
      <c r="AJ27" s="62">
        <f>'NRS 2.2'!AZ$32</f>
        <v>0</v>
      </c>
      <c r="AK27" s="62">
        <f>'NRS 2.2'!AZ$33</f>
        <v>0</v>
      </c>
      <c r="AL27" s="62">
        <f>'NRS 2.2'!AZ$34</f>
        <v>0</v>
      </c>
      <c r="AM27" s="62">
        <f>'NRS 2.2'!AZ$35</f>
        <v>1</v>
      </c>
      <c r="AN27" s="62">
        <f>'NRS 2.2'!AZ$36</f>
        <v>0</v>
      </c>
      <c r="AO27" s="62">
        <f>'NRS 2.2'!AZ$37</f>
        <v>1</v>
      </c>
      <c r="AP27" s="224">
        <f t="shared" si="4"/>
        <v>2</v>
      </c>
      <c r="AQ27" s="62">
        <f>'NRS 2.2'!CH$21</f>
        <v>0</v>
      </c>
      <c r="AR27" s="62">
        <f>'NRS 2.2'!CH$22</f>
        <v>0</v>
      </c>
      <c r="AS27" s="62">
        <f>'NRS 2.2'!CH$23</f>
        <v>0</v>
      </c>
      <c r="AT27" s="62">
        <f>'NRS 2.2'!CH$25</f>
        <v>0</v>
      </c>
      <c r="AU27" s="62">
        <f>'NRS 2.2'!CH$26</f>
        <v>0</v>
      </c>
      <c r="AV27" s="62">
        <f>'NRS 2.2'!CH$27</f>
        <v>0</v>
      </c>
      <c r="AW27" s="62">
        <f>'NRS 2.2'!CH$28</f>
        <v>0</v>
      </c>
      <c r="AX27" s="238">
        <f t="shared" si="5"/>
        <v>0</v>
      </c>
      <c r="AZ27" s="106"/>
      <c r="BA27" s="96"/>
      <c r="BB27" s="247"/>
      <c r="BC27" s="248" t="s">
        <v>35</v>
      </c>
      <c r="BD27" s="248"/>
      <c r="BE27" s="248"/>
      <c r="BF27" s="248" t="s">
        <v>35</v>
      </c>
      <c r="BG27" s="245"/>
      <c r="BH27" s="246"/>
      <c r="BI27" s="35"/>
      <c r="BJ27" s="29"/>
      <c r="BK27" s="31"/>
      <c r="BL27" s="112"/>
      <c r="BM27" s="34"/>
      <c r="BN27" s="32"/>
      <c r="BO27" s="30"/>
      <c r="BP27" s="114"/>
      <c r="BQ27" s="28"/>
      <c r="BR27" s="39"/>
      <c r="BS27" s="117"/>
      <c r="BT27" s="120"/>
      <c r="BU27" s="36"/>
      <c r="BV27" s="124"/>
      <c r="BW27" s="37"/>
      <c r="BX27" s="34"/>
      <c r="BY27" s="38"/>
      <c r="BZ27" s="30"/>
      <c r="CA27" s="33"/>
      <c r="CB27" s="127"/>
      <c r="CC27" s="124"/>
      <c r="CD27" s="110"/>
      <c r="CE27" s="110"/>
      <c r="CG27" s="262"/>
    </row>
    <row r="28" spans="1:111" x14ac:dyDescent="0.2">
      <c r="A28" s="1">
        <v>2.2999999999999998</v>
      </c>
      <c r="B28" s="223" t="str">
        <f>'NRS 2.3'!D$4</f>
        <v xml:space="preserve"> Expand afforestation, reforestation and restoration activities </v>
      </c>
      <c r="C28" s="160"/>
      <c r="D28" s="160"/>
      <c r="E28" s="146" t="str">
        <f>'NRS 2.3'!E$7</f>
        <v>MoE, FA/MAFF</v>
      </c>
      <c r="F28" s="160">
        <f>'NRS 2.3'!F$17</f>
        <v>9975000</v>
      </c>
      <c r="G28" s="160">
        <f>'NRS 2.3'!G$17</f>
        <v>8900000</v>
      </c>
      <c r="H28" s="160">
        <f>'NRS 2.3'!H$17</f>
        <v>4725000</v>
      </c>
      <c r="I28" s="160">
        <f t="shared" si="3"/>
        <v>23600000</v>
      </c>
      <c r="J28" s="290"/>
      <c r="K28" s="293"/>
      <c r="L28" s="300">
        <f>'NRS 1.3'!C$21</f>
        <v>1</v>
      </c>
      <c r="M28" s="217">
        <f>'NRS 2.3'!C$22</f>
        <v>1</v>
      </c>
      <c r="N28" s="217">
        <f>'NRS 2.3'!C$23</f>
        <v>0</v>
      </c>
      <c r="O28" s="217">
        <f>'NRS 2.3'!C$24</f>
        <v>1</v>
      </c>
      <c r="P28" s="217">
        <f>'NRS 2.3'!C$25</f>
        <v>0</v>
      </c>
      <c r="Q28" s="217">
        <f>'NRS 2.3'!C$26</f>
        <v>0</v>
      </c>
      <c r="R28" s="217">
        <f>'NRS 2.3'!C$27</f>
        <v>0</v>
      </c>
      <c r="S28" s="217">
        <f>'NRS 2.3'!C$28</f>
        <v>0</v>
      </c>
      <c r="T28" s="218">
        <f>'NRS 2.3'!C$30</f>
        <v>1</v>
      </c>
      <c r="U28" s="218">
        <f>'NRS 2.3'!C$31</f>
        <v>0</v>
      </c>
      <c r="V28" s="218">
        <f>'NRS 2.3'!C$32</f>
        <v>0</v>
      </c>
      <c r="W28" s="218">
        <f>'NRS 2.3'!C$33</f>
        <v>0</v>
      </c>
      <c r="X28" s="224">
        <f t="shared" si="1"/>
        <v>4</v>
      </c>
      <c r="Y28" s="153"/>
      <c r="Z28" s="153"/>
      <c r="AA28" s="153"/>
      <c r="AB28" s="62">
        <f>'NRS 2.3'!BG$21</f>
        <v>0</v>
      </c>
      <c r="AC28" s="62">
        <f>'NRS 2.3'!BG$22</f>
        <v>0</v>
      </c>
      <c r="AD28" s="62">
        <f>'NRS 2.3'!BG$23</f>
        <v>1</v>
      </c>
      <c r="AE28" s="62">
        <f>'NRS 2.3'!BG$24</f>
        <v>1</v>
      </c>
      <c r="AF28" s="62">
        <f>'NRS 2.3'!BG$25</f>
        <v>1</v>
      </c>
      <c r="AG28" s="224">
        <f t="shared" si="2"/>
        <v>3</v>
      </c>
      <c r="AH28" s="3"/>
      <c r="AI28" s="62">
        <f>'NRS 2.3'!AZ$31</f>
        <v>1</v>
      </c>
      <c r="AJ28" s="62">
        <f>'NRS 2.3'!AZ$32</f>
        <v>1</v>
      </c>
      <c r="AK28" s="62">
        <f>'NRS 2.3'!AZ$33</f>
        <v>1</v>
      </c>
      <c r="AL28" s="62">
        <f>'NRS 2.3'!AZ$34</f>
        <v>1</v>
      </c>
      <c r="AM28" s="62">
        <f>'NRS 2.3'!AZ$35</f>
        <v>1</v>
      </c>
      <c r="AN28" s="62">
        <f>'NRS 2.3'!AZ$36</f>
        <v>0</v>
      </c>
      <c r="AO28" s="62">
        <f>'NRS 2.3'!AZ$37</f>
        <v>0</v>
      </c>
      <c r="AP28" s="224">
        <f t="shared" si="4"/>
        <v>5</v>
      </c>
      <c r="AQ28" s="62">
        <f>'NRS 2.3'!CH$21</f>
        <v>0</v>
      </c>
      <c r="AR28" s="62">
        <f>'NRS 2.3'!CH$22</f>
        <v>0</v>
      </c>
      <c r="AS28" s="62">
        <f>'NRS 2.3'!CH$23</f>
        <v>0</v>
      </c>
      <c r="AT28" s="62">
        <f>'NRS 2.3'!CH$25</f>
        <v>0</v>
      </c>
      <c r="AU28" s="62">
        <f>'NRS 2.3'!CH$26</f>
        <v>0</v>
      </c>
      <c r="AV28" s="62">
        <f>'NRS 2.3'!CH$27</f>
        <v>0</v>
      </c>
      <c r="AW28" s="62">
        <f>'NRS 2.3'!CH$28</f>
        <v>0</v>
      </c>
      <c r="AX28" s="238">
        <f t="shared" si="5"/>
        <v>0</v>
      </c>
      <c r="AZ28" s="106"/>
      <c r="BA28" s="96"/>
      <c r="BB28" s="247"/>
      <c r="BC28" s="248"/>
      <c r="BD28" s="248" t="s">
        <v>35</v>
      </c>
      <c r="BE28" s="248"/>
      <c r="BF28" s="248" t="s">
        <v>35</v>
      </c>
      <c r="BG28" s="245"/>
      <c r="BH28" s="246"/>
      <c r="BI28" s="35"/>
      <c r="BJ28" s="29"/>
      <c r="BK28" s="31"/>
      <c r="BL28" s="112"/>
      <c r="BM28" s="34"/>
      <c r="BN28" s="32"/>
      <c r="BO28" s="30"/>
      <c r="BP28" s="114"/>
      <c r="BQ28" s="28"/>
      <c r="BR28" s="39"/>
      <c r="BS28" s="117"/>
      <c r="BT28" s="120"/>
      <c r="BU28" s="36"/>
      <c r="BV28" s="124"/>
      <c r="BW28" s="37"/>
      <c r="BX28" s="34"/>
      <c r="BY28" s="38"/>
      <c r="BZ28" s="30"/>
      <c r="CA28" s="33"/>
      <c r="CB28" s="127"/>
      <c r="CC28" s="124"/>
      <c r="CD28" s="110"/>
      <c r="CE28" s="110"/>
      <c r="CG28" s="262"/>
    </row>
    <row r="29" spans="1:111" ht="33" x14ac:dyDescent="0.2">
      <c r="A29" s="1">
        <v>2.4</v>
      </c>
      <c r="B29" s="223" t="str">
        <f>'NRS 2.4'!D$4</f>
        <v xml:space="preserve">Enhance timber supply and wood-based energy sourced from community-based forest management areas and private plantations to reduce pressure on forest areas </v>
      </c>
      <c r="C29" s="160"/>
      <c r="D29" s="160"/>
      <c r="E29" s="146" t="str">
        <f>'NRS 2.4'!E$7</f>
        <v>FA, FiA &amp; GDANCP</v>
      </c>
      <c r="F29" s="160">
        <f>'NRS 2.4'!F$17</f>
        <v>550000</v>
      </c>
      <c r="G29" s="160">
        <f>'NRS 2.4'!G$17</f>
        <v>400000</v>
      </c>
      <c r="H29" s="160">
        <f>'NRS 2.4'!H$17</f>
        <v>0</v>
      </c>
      <c r="I29" s="160">
        <f t="shared" si="3"/>
        <v>950000</v>
      </c>
      <c r="J29" s="290"/>
      <c r="K29" s="293"/>
      <c r="L29" s="300">
        <f>'NRS 2.4'!C$21</f>
        <v>1</v>
      </c>
      <c r="M29" s="217">
        <f>'NRS 2.4'!C$22</f>
        <v>1</v>
      </c>
      <c r="N29" s="217">
        <f>'NRS 2.4'!C$23</f>
        <v>0</v>
      </c>
      <c r="O29" s="217">
        <f>'NRS 2.4'!C$24</f>
        <v>1</v>
      </c>
      <c r="P29" s="217">
        <f>'NRS 2.4'!C$25</f>
        <v>0</v>
      </c>
      <c r="Q29" s="217">
        <f>'NRS 2.4'!C$26</f>
        <v>0</v>
      </c>
      <c r="R29" s="217">
        <f>'NRS 2.4'!C$27</f>
        <v>0</v>
      </c>
      <c r="S29" s="217">
        <f>'NRS 2.4'!C$28</f>
        <v>0</v>
      </c>
      <c r="T29" s="218">
        <f>'NRS 2.4'!C$30</f>
        <v>1</v>
      </c>
      <c r="U29" s="218">
        <f>'NRS 2.4'!C$31</f>
        <v>0</v>
      </c>
      <c r="V29" s="218">
        <f>'NRS 2.4'!C$32</f>
        <v>1</v>
      </c>
      <c r="W29" s="218">
        <f>'NRS 2.4'!C$33</f>
        <v>0</v>
      </c>
      <c r="X29" s="224">
        <f t="shared" si="1"/>
        <v>5</v>
      </c>
      <c r="Y29" s="153"/>
      <c r="Z29" s="153"/>
      <c r="AA29" s="153"/>
      <c r="AB29" s="62">
        <f>'NRS 2.4'!BG$21</f>
        <v>0</v>
      </c>
      <c r="AC29" s="62">
        <f>'NRS 2.4'!BG$22</f>
        <v>1</v>
      </c>
      <c r="AD29" s="62">
        <f>'NRS 2.4'!BG$23</f>
        <v>0</v>
      </c>
      <c r="AE29" s="62">
        <f>'NRS 2.4'!BG$24</f>
        <v>1</v>
      </c>
      <c r="AF29" s="62">
        <f>'NRS 2.4'!BG$25</f>
        <v>0</v>
      </c>
      <c r="AG29" s="224">
        <f t="shared" si="2"/>
        <v>2</v>
      </c>
      <c r="AH29" s="3"/>
      <c r="AI29" s="62">
        <f>'NRS 2.4'!AZ$31</f>
        <v>0</v>
      </c>
      <c r="AJ29" s="62">
        <f>'NRS 2.4'!AZ$32</f>
        <v>0</v>
      </c>
      <c r="AK29" s="62">
        <f>'NRS 2.4'!AZ$33</f>
        <v>0</v>
      </c>
      <c r="AL29" s="62">
        <f>'NRS 2.4'!AZ$34</f>
        <v>1</v>
      </c>
      <c r="AM29" s="62">
        <f>'NRS 2.4'!AZ$35</f>
        <v>1</v>
      </c>
      <c r="AN29" s="62">
        <f>'NRS 2.4'!AZ$36</f>
        <v>1</v>
      </c>
      <c r="AO29" s="62">
        <f>'NRS 2.4'!AZ$37</f>
        <v>0</v>
      </c>
      <c r="AP29" s="224">
        <f t="shared" si="4"/>
        <v>3</v>
      </c>
      <c r="AQ29" s="62">
        <f>'NRS 2.4'!CH$21</f>
        <v>0</v>
      </c>
      <c r="AR29" s="62">
        <f>'NRS 2.4'!CH$22</f>
        <v>0</v>
      </c>
      <c r="AS29" s="62">
        <f>'NRS 2.4'!CH$23</f>
        <v>0</v>
      </c>
      <c r="AT29" s="62">
        <f>'NRS 2.4'!CH$25</f>
        <v>0</v>
      </c>
      <c r="AU29" s="62">
        <f>'NRS 2.4'!CH$26</f>
        <v>0</v>
      </c>
      <c r="AV29" s="62">
        <f>'NRS 2.4'!CH$27</f>
        <v>0</v>
      </c>
      <c r="AW29" s="62">
        <f>'NRS 2.4'!CH$28</f>
        <v>0</v>
      </c>
      <c r="AX29" s="238">
        <f t="shared" si="5"/>
        <v>0</v>
      </c>
      <c r="AZ29" s="106"/>
      <c r="BA29" s="96"/>
      <c r="BB29" s="247"/>
      <c r="BC29" s="248"/>
      <c r="BD29" s="248" t="s">
        <v>35</v>
      </c>
      <c r="BE29" s="248"/>
      <c r="BF29" s="248" t="s">
        <v>35</v>
      </c>
      <c r="BG29" s="245"/>
      <c r="BH29" s="246"/>
      <c r="BI29" s="35"/>
      <c r="BJ29" s="29"/>
      <c r="BK29" s="31"/>
      <c r="BL29" s="112"/>
      <c r="BM29" s="34"/>
      <c r="BN29" s="32"/>
      <c r="BO29" s="30"/>
      <c r="BP29" s="114"/>
      <c r="BQ29" s="28"/>
      <c r="BR29" s="39"/>
      <c r="BS29" s="117"/>
      <c r="BT29" s="120"/>
      <c r="BU29" s="36"/>
      <c r="BV29" s="124"/>
      <c r="BW29" s="37"/>
      <c r="BX29" s="34"/>
      <c r="BY29" s="38"/>
      <c r="BZ29" s="30"/>
      <c r="CA29" s="33"/>
      <c r="CB29" s="127"/>
      <c r="CC29" s="124"/>
      <c r="CD29" s="110"/>
      <c r="CE29" s="110"/>
      <c r="CG29" s="262"/>
    </row>
    <row r="30" spans="1:111" ht="44" x14ac:dyDescent="0.2">
      <c r="A30" s="1">
        <v>2.5</v>
      </c>
      <c r="B30" s="223" t="str">
        <f>'NRS 2.5'!D$4</f>
        <v xml:space="preserve"> Promote effective, equitable, sustainable management and use of forests, forest lands and non-timber forest products</v>
      </c>
      <c r="C30" s="160"/>
      <c r="D30" s="160"/>
      <c r="E30" s="146" t="str">
        <f>'NRS 2.5'!E$7</f>
        <v>FA, FiA, RUA, IRD, ELCs, NGOs, forest commune organizations_x000D_MAFF, FA</v>
      </c>
      <c r="F30" s="160">
        <f>'NRS 2.5'!F$17</f>
        <v>5480000</v>
      </c>
      <c r="G30" s="160">
        <f>'NRS 2.5'!G$17</f>
        <v>5905000</v>
      </c>
      <c r="H30" s="160">
        <f>'NRS 2.5'!H$17</f>
        <v>5930000</v>
      </c>
      <c r="I30" s="160">
        <f t="shared" si="3"/>
        <v>17315000</v>
      </c>
      <c r="J30" s="290"/>
      <c r="K30" s="293"/>
      <c r="L30" s="300">
        <f>'NRS 2.5'!C$21</f>
        <v>1</v>
      </c>
      <c r="M30" s="217">
        <f>'NRS 2.5'!C$22</f>
        <v>1</v>
      </c>
      <c r="N30" s="217">
        <f>'NRS 2.5'!C$23</f>
        <v>0</v>
      </c>
      <c r="O30" s="217">
        <f>'NRS 2.5'!C$24</f>
        <v>1</v>
      </c>
      <c r="P30" s="217">
        <f>'NRS 2.5'!C$25</f>
        <v>0</v>
      </c>
      <c r="Q30" s="217">
        <f>'NRS 2.5'!C$26</f>
        <v>0</v>
      </c>
      <c r="R30" s="217">
        <f>'NRS 2.5'!C$27</f>
        <v>0</v>
      </c>
      <c r="S30" s="217">
        <f>'NRS 2.5'!C$28</f>
        <v>0</v>
      </c>
      <c r="T30" s="218">
        <f>'NRS 2.5'!C$30</f>
        <v>1</v>
      </c>
      <c r="U30" s="218">
        <f>'NRS 2.5'!C$31</f>
        <v>0</v>
      </c>
      <c r="V30" s="218">
        <f>'NRS 2.5'!C$32</f>
        <v>0</v>
      </c>
      <c r="W30" s="218">
        <f>'NRS 2.5'!C$33</f>
        <v>0</v>
      </c>
      <c r="X30" s="224">
        <f t="shared" si="1"/>
        <v>4</v>
      </c>
      <c r="Y30" s="153"/>
      <c r="Z30" s="153"/>
      <c r="AA30" s="153"/>
      <c r="AB30" s="62">
        <f>'NRS 2.5'!BG$21</f>
        <v>0</v>
      </c>
      <c r="AC30" s="62">
        <f>'NRS 2.5'!BG$22</f>
        <v>1</v>
      </c>
      <c r="AD30" s="62">
        <f>'NRS 2.5'!BG$23</f>
        <v>1</v>
      </c>
      <c r="AE30" s="62">
        <f>'NRS 2.5'!BG$24</f>
        <v>1</v>
      </c>
      <c r="AF30" s="62">
        <f>'NRS 2.5'!BG$25</f>
        <v>0</v>
      </c>
      <c r="AG30" s="224">
        <f t="shared" si="2"/>
        <v>3</v>
      </c>
      <c r="AH30" s="3"/>
      <c r="AI30" s="62">
        <f>'NRS 2.5'!AZ$31</f>
        <v>1</v>
      </c>
      <c r="AJ30" s="62">
        <f>'NRS 2.5'!AZ$32</f>
        <v>1</v>
      </c>
      <c r="AK30" s="62">
        <f>'NRS 2.5'!AZ$33</f>
        <v>1</v>
      </c>
      <c r="AL30" s="62">
        <f>'NRS 2.5'!AZ$34</f>
        <v>1</v>
      </c>
      <c r="AM30" s="62">
        <f>'NRS 2.5'!AZ$35</f>
        <v>0</v>
      </c>
      <c r="AN30" s="62">
        <f>'NRS 2.5'!AZ$36</f>
        <v>0</v>
      </c>
      <c r="AO30" s="62">
        <f>'NRS 2.5'!AZ$37</f>
        <v>0</v>
      </c>
      <c r="AP30" s="224">
        <f t="shared" si="4"/>
        <v>4</v>
      </c>
      <c r="AQ30" s="62">
        <f>'NRS 2.5'!CH$21</f>
        <v>0</v>
      </c>
      <c r="AR30" s="62">
        <f>'NRS 2.5'!CH$22</f>
        <v>0</v>
      </c>
      <c r="AS30" s="62">
        <f>'NRS 2.5'!CH$23</f>
        <v>0</v>
      </c>
      <c r="AT30" s="62">
        <f>'NRS 2.5'!CH$25</f>
        <v>0</v>
      </c>
      <c r="AU30" s="62">
        <f>'NRS 2.5'!CH$26</f>
        <v>0</v>
      </c>
      <c r="AV30" s="62">
        <f>'NRS 2.5'!CH$27</f>
        <v>0</v>
      </c>
      <c r="AW30" s="62">
        <f>'NRS 2.5'!CH$28</f>
        <v>0</v>
      </c>
      <c r="AX30" s="238">
        <f t="shared" si="5"/>
        <v>0</v>
      </c>
      <c r="AZ30" s="106"/>
      <c r="BA30" s="96"/>
      <c r="BB30" s="247"/>
      <c r="BC30" s="248"/>
      <c r="BD30" s="248" t="s">
        <v>35</v>
      </c>
      <c r="BE30" s="248" t="s">
        <v>35</v>
      </c>
      <c r="BF30" s="248" t="s">
        <v>35</v>
      </c>
      <c r="BG30" s="245"/>
      <c r="BH30" s="246"/>
      <c r="BI30" s="35"/>
      <c r="BJ30" s="29"/>
      <c r="BK30" s="31"/>
      <c r="BL30" s="112"/>
      <c r="BM30" s="34"/>
      <c r="BN30" s="32"/>
      <c r="BO30" s="30"/>
      <c r="BP30" s="114"/>
      <c r="BQ30" s="28"/>
      <c r="BR30" s="39"/>
      <c r="BS30" s="117"/>
      <c r="BT30" s="120"/>
      <c r="BU30" s="36"/>
      <c r="BV30" s="124"/>
      <c r="BW30" s="37"/>
      <c r="BX30" s="34"/>
      <c r="BY30" s="38"/>
      <c r="BZ30" s="30"/>
      <c r="CA30" s="33"/>
      <c r="CB30" s="127"/>
      <c r="CC30" s="124"/>
      <c r="CD30" s="110"/>
      <c r="CE30" s="110"/>
      <c r="CG30" s="262"/>
    </row>
    <row r="31" spans="1:111" ht="44" x14ac:dyDescent="0.2">
      <c r="A31" s="1">
        <v>2.6</v>
      </c>
      <c r="B31" s="223" t="str">
        <f>'NRS 2.6'!D$4</f>
        <v xml:space="preserve">Identify and implement alternative and sustainable livelihood development programmes for local communities most dependent on forest resources </v>
      </c>
      <c r="C31" s="160"/>
      <c r="D31" s="160"/>
      <c r="E31" s="146" t="str">
        <f>'NRS 2.6'!E$7</f>
        <v xml:space="preserve">FA national &amp; subnational level, MAFF, ELC holders, CTIA, NGOs forest communities </v>
      </c>
      <c r="F31" s="160">
        <f>'NRS 2.6'!F$17</f>
        <v>6680000</v>
      </c>
      <c r="G31" s="160">
        <f>'NRS 2.6'!G$17</f>
        <v>5600000</v>
      </c>
      <c r="H31" s="160">
        <f>'NRS 2.6'!H$17</f>
        <v>5655000</v>
      </c>
      <c r="I31" s="160">
        <f t="shared" si="3"/>
        <v>17935000</v>
      </c>
      <c r="J31" s="290"/>
      <c r="K31" s="293"/>
      <c r="L31" s="300">
        <f>'NRS 2.6'!C$21</f>
        <v>0</v>
      </c>
      <c r="M31" s="217">
        <f>'NRS 2.6'!C$22</f>
        <v>0</v>
      </c>
      <c r="N31" s="217">
        <f>'NRS 2.6'!C$23</f>
        <v>0</v>
      </c>
      <c r="O31" s="217">
        <f>'NRS 2.6'!C$24</f>
        <v>1</v>
      </c>
      <c r="P31" s="217">
        <f>'NRS 2.6'!C$25</f>
        <v>1</v>
      </c>
      <c r="Q31" s="217">
        <f>'NRS 2.6'!C$26</f>
        <v>0</v>
      </c>
      <c r="R31" s="217">
        <f>'NRS 2.6'!C$27</f>
        <v>1</v>
      </c>
      <c r="S31" s="217">
        <f>'NRS 2.6'!C$28</f>
        <v>0</v>
      </c>
      <c r="T31" s="218">
        <f>'NRS 2.6'!C$30</f>
        <v>1</v>
      </c>
      <c r="U31" s="218">
        <f>'NRS 2.6'!C$31</f>
        <v>0</v>
      </c>
      <c r="V31" s="218">
        <f>'NRS 2.6'!C$32</f>
        <v>0</v>
      </c>
      <c r="W31" s="218">
        <f>'NRS 2.6'!C$33</f>
        <v>0</v>
      </c>
      <c r="X31" s="224">
        <f t="shared" si="1"/>
        <v>4</v>
      </c>
      <c r="Y31" s="153"/>
      <c r="Z31" s="153"/>
      <c r="AA31" s="153"/>
      <c r="AB31" s="62">
        <f>'NRS 2.6'!BG$21</f>
        <v>1</v>
      </c>
      <c r="AC31" s="62">
        <f>'NRS 2.6'!BG$22</f>
        <v>1</v>
      </c>
      <c r="AD31" s="62">
        <f>'NRS 2.6'!BG$23</f>
        <v>0</v>
      </c>
      <c r="AE31" s="62">
        <f>'NRS 2.6'!BG$24</f>
        <v>0</v>
      </c>
      <c r="AF31" s="62">
        <f>'NRS 2.6'!BG$25</f>
        <v>0</v>
      </c>
      <c r="AG31" s="224">
        <f t="shared" si="2"/>
        <v>2</v>
      </c>
      <c r="AH31" s="3"/>
      <c r="AI31" s="62">
        <f>'NRS 2.6'!AZ$31</f>
        <v>1</v>
      </c>
      <c r="AJ31" s="62">
        <f>'NRS 2.6'!AZ$32</f>
        <v>1</v>
      </c>
      <c r="AK31" s="62">
        <f>'NRS 2.6'!AZ$33</f>
        <v>1</v>
      </c>
      <c r="AL31" s="62">
        <f>'NRS 2.6'!AZ$34</f>
        <v>1</v>
      </c>
      <c r="AM31" s="62">
        <f>'NRS 2.6'!AZ$35</f>
        <v>1</v>
      </c>
      <c r="AN31" s="62">
        <f>'NRS 2.6'!AZ$36</f>
        <v>0</v>
      </c>
      <c r="AO31" s="62">
        <f>'NRS 2.6'!AZ$37</f>
        <v>0</v>
      </c>
      <c r="AP31" s="224">
        <f t="shared" si="4"/>
        <v>5</v>
      </c>
      <c r="AQ31" s="62">
        <f>'NRS 2.6'!CH$21</f>
        <v>0</v>
      </c>
      <c r="AR31" s="62">
        <f>'NRS 2.6'!CH$22</f>
        <v>0</v>
      </c>
      <c r="AS31" s="62">
        <f>'NRS 2.6'!CH$23</f>
        <v>0</v>
      </c>
      <c r="AT31" s="62">
        <f>'NRS 2.6'!CH$25</f>
        <v>0</v>
      </c>
      <c r="AU31" s="62">
        <f>'NRS 2.6'!CH$26</f>
        <v>0</v>
      </c>
      <c r="AV31" s="62">
        <f>'NRS 2.6'!CH$27</f>
        <v>0</v>
      </c>
      <c r="AW31" s="62">
        <f>'NRS 2.6'!CH$28</f>
        <v>0</v>
      </c>
      <c r="AX31" s="238">
        <f t="shared" si="5"/>
        <v>0</v>
      </c>
      <c r="AZ31" s="106"/>
      <c r="BA31" s="96"/>
      <c r="BB31" s="247"/>
      <c r="BC31" s="248" t="s">
        <v>35</v>
      </c>
      <c r="BD31" s="248" t="s">
        <v>35</v>
      </c>
      <c r="BE31" s="248" t="s">
        <v>35</v>
      </c>
      <c r="BF31" s="248" t="s">
        <v>35</v>
      </c>
      <c r="BG31" s="245"/>
      <c r="BH31" s="246"/>
      <c r="BI31" s="35"/>
      <c r="BJ31" s="29"/>
      <c r="BK31" s="31"/>
      <c r="BL31" s="112"/>
      <c r="BM31" s="34"/>
      <c r="BN31" s="32"/>
      <c r="BO31" s="30"/>
      <c r="BP31" s="114"/>
      <c r="BQ31" s="28"/>
      <c r="BR31" s="39"/>
      <c r="BS31" s="117"/>
      <c r="BT31" s="120"/>
      <c r="BU31" s="36"/>
      <c r="BV31" s="124"/>
      <c r="BW31" s="37"/>
      <c r="BX31" s="34"/>
      <c r="BY31" s="38"/>
      <c r="BZ31" s="30"/>
      <c r="CA31" s="33"/>
      <c r="CB31" s="127"/>
      <c r="CC31" s="124"/>
      <c r="CD31" s="110"/>
      <c r="CE31" s="110"/>
      <c r="CG31" s="262"/>
    </row>
    <row r="32" spans="1:111" ht="22" x14ac:dyDescent="0.2">
      <c r="A32" s="1">
        <v>3.1</v>
      </c>
      <c r="B32" s="223" t="str">
        <f>'NRS 3.1'!D$4</f>
        <v xml:space="preserve">Support mechanisms to mainstream policies and measures that reduce deforestation in relevant government ministries and agencies </v>
      </c>
      <c r="C32" s="160"/>
      <c r="D32" s="160"/>
      <c r="E32" s="146" t="str">
        <f>'NRS 3.1'!E$7</f>
        <v>RTS, with support of MoE and FA/MAAF</v>
      </c>
      <c r="F32" s="160">
        <f>'NRS 3.1'!F$17</f>
        <v>660000</v>
      </c>
      <c r="G32" s="160">
        <f>'NRS 3.1'!G$17</f>
        <v>360000</v>
      </c>
      <c r="H32" s="160">
        <f>'NRS 3.1'!H$17</f>
        <v>180000</v>
      </c>
      <c r="I32" s="160">
        <f t="shared" si="3"/>
        <v>1200000</v>
      </c>
      <c r="J32" s="290"/>
      <c r="K32" s="293"/>
      <c r="L32" s="300">
        <f>'NRS 3.1'!C$21</f>
        <v>1</v>
      </c>
      <c r="M32" s="217">
        <f>'NRS 3.1'!C$22</f>
        <v>1</v>
      </c>
      <c r="N32" s="217">
        <f>'NRS 3.1'!C$23</f>
        <v>1</v>
      </c>
      <c r="O32" s="217">
        <f>'NRS 3.1'!C$24</f>
        <v>1</v>
      </c>
      <c r="P32" s="217">
        <f>'NRS 3.1'!C$25</f>
        <v>1</v>
      </c>
      <c r="Q32" s="217">
        <f>'NRS 3.1'!C$26</f>
        <v>1</v>
      </c>
      <c r="R32" s="217">
        <f>'NRS 3.1'!C$27</f>
        <v>0</v>
      </c>
      <c r="S32" s="217">
        <f>'NRS 3.1'!C$28</f>
        <v>0</v>
      </c>
      <c r="T32" s="218">
        <f>'NRS 3.1'!C$30</f>
        <v>1</v>
      </c>
      <c r="U32" s="218">
        <f>'NRS 3.1'!C$31</f>
        <v>1</v>
      </c>
      <c r="V32" s="218">
        <f>'NRS 3.1'!C$32</f>
        <v>1</v>
      </c>
      <c r="W32" s="218">
        <f>'NRS 3.1'!C$33</f>
        <v>1</v>
      </c>
      <c r="X32" s="224">
        <f t="shared" si="1"/>
        <v>10</v>
      </c>
      <c r="Y32" s="153"/>
      <c r="Z32" s="153"/>
      <c r="AA32" s="153"/>
      <c r="AB32" s="62">
        <f>'NRS 3.1'!BG$21</f>
        <v>1</v>
      </c>
      <c r="AC32" s="62">
        <f>'NRS 3.1'!BG$22</f>
        <v>1</v>
      </c>
      <c r="AD32" s="62">
        <f>'NRS 3.1'!BG$23</f>
        <v>1</v>
      </c>
      <c r="AE32" s="62">
        <f>'NRS 3.1'!BG$24</f>
        <v>1</v>
      </c>
      <c r="AF32" s="62">
        <f>'NRS 3.1'!BG$25</f>
        <v>1</v>
      </c>
      <c r="AG32" s="224">
        <f t="shared" si="2"/>
        <v>5</v>
      </c>
      <c r="AH32" s="3"/>
      <c r="AI32" s="62">
        <f>'NRS 3.1'!AZ$31</f>
        <v>1</v>
      </c>
      <c r="AJ32" s="62">
        <f>'NRS 3.1'!AZ$32</f>
        <v>1</v>
      </c>
      <c r="AK32" s="62">
        <f>'NRS 3.1'!AZ$33</f>
        <v>0</v>
      </c>
      <c r="AL32" s="62">
        <f>'NRS 3.1'!AZ$34</f>
        <v>0</v>
      </c>
      <c r="AM32" s="62">
        <f>'NRS 3.1'!AZ$35</f>
        <v>0</v>
      </c>
      <c r="AN32" s="62">
        <f>'NRS 3.1'!AZ$36</f>
        <v>1</v>
      </c>
      <c r="AO32" s="62">
        <f>'NRS 3.1'!AZ$37</f>
        <v>1</v>
      </c>
      <c r="AP32" s="224">
        <f t="shared" si="4"/>
        <v>4</v>
      </c>
      <c r="AQ32" s="62">
        <f>'NRS 3.1'!CH$21</f>
        <v>0</v>
      </c>
      <c r="AR32" s="62">
        <f>'NRS 3.1'!CH$22</f>
        <v>0</v>
      </c>
      <c r="AS32" s="62">
        <f>'NRS 3.1'!CH$23</f>
        <v>0</v>
      </c>
      <c r="AT32" s="62">
        <f>'NRS 3.1'!CH$25</f>
        <v>0</v>
      </c>
      <c r="AU32" s="62">
        <f>'NRS 3.1'!CH$26</f>
        <v>0</v>
      </c>
      <c r="AV32" s="62">
        <f>'NRS 3.1'!CH$27</f>
        <v>0</v>
      </c>
      <c r="AW32" s="62">
        <f>'NRS 3.1'!CH$28</f>
        <v>0</v>
      </c>
      <c r="AX32" s="238">
        <f t="shared" si="5"/>
        <v>0</v>
      </c>
      <c r="AZ32" s="106"/>
      <c r="BA32" s="96"/>
      <c r="BB32" s="247"/>
      <c r="BC32" s="248" t="s">
        <v>35</v>
      </c>
      <c r="BD32" s="248" t="s">
        <v>35</v>
      </c>
      <c r="BE32" s="248"/>
      <c r="BF32" s="248" t="s">
        <v>35</v>
      </c>
      <c r="BG32" s="245"/>
      <c r="BH32" s="246"/>
      <c r="BI32" s="35"/>
      <c r="BJ32" s="29"/>
      <c r="BK32" s="31"/>
      <c r="BL32" s="112"/>
      <c r="BM32" s="34"/>
      <c r="BN32" s="32"/>
      <c r="BO32" s="30"/>
      <c r="BP32" s="114"/>
      <c r="BQ32" s="28"/>
      <c r="BR32" s="39"/>
      <c r="BS32" s="117"/>
      <c r="BT32" s="120"/>
      <c r="BU32" s="36"/>
      <c r="BV32" s="124"/>
      <c r="BW32" s="37"/>
      <c r="BX32" s="34"/>
      <c r="BY32" s="38"/>
      <c r="BZ32" s="30"/>
      <c r="CA32" s="33"/>
      <c r="CB32" s="127"/>
      <c r="CC32" s="124"/>
      <c r="CD32" s="110"/>
      <c r="CE32" s="110"/>
      <c r="CG32" s="262"/>
    </row>
    <row r="33" spans="1:85" ht="66" x14ac:dyDescent="0.2">
      <c r="A33" s="1">
        <v>3.2</v>
      </c>
      <c r="B33" s="223" t="str">
        <f>'NRS 3.2'!D$4</f>
        <v>Strengthen national and subnational capacity for improved coordination mechanisms for national land use policy and planning</v>
      </c>
      <c r="C33" s="160"/>
      <c r="D33" s="160"/>
      <c r="E33" s="146" t="str">
        <f>'NRS 3.2'!E$7</f>
        <v>MAFF, Interministerial National Committee for Land Management, Urban Planning under MLMUPC, Mol, GDANCP, FA &amp; FiA</v>
      </c>
      <c r="F33" s="160">
        <f>'NRS 3.2'!F$17</f>
        <v>5350000</v>
      </c>
      <c r="G33" s="160">
        <f>'NRS 3.2'!G$17</f>
        <v>1700000</v>
      </c>
      <c r="H33" s="160">
        <f>'NRS 3.2'!H$17</f>
        <v>950000</v>
      </c>
      <c r="I33" s="160">
        <f t="shared" si="3"/>
        <v>8000000</v>
      </c>
      <c r="J33" s="290"/>
      <c r="K33" s="293"/>
      <c r="L33" s="300">
        <f>'NRS 3.2'!C$21</f>
        <v>1</v>
      </c>
      <c r="M33" s="217">
        <f>'NRS 3.2'!C$22</f>
        <v>1</v>
      </c>
      <c r="N33" s="217">
        <f>'NRS 3.2'!C$23</f>
        <v>1</v>
      </c>
      <c r="O33" s="217">
        <f>'NRS 3.2'!C$24</f>
        <v>1</v>
      </c>
      <c r="P33" s="217">
        <f>'NRS 3.2'!C$25</f>
        <v>1</v>
      </c>
      <c r="Q33" s="217">
        <f>'NRS 3.2'!C$26</f>
        <v>1</v>
      </c>
      <c r="R33" s="217">
        <f>'NRS 3.2'!C$27</f>
        <v>0</v>
      </c>
      <c r="S33" s="217">
        <f>'NRS 3.2'!C$28</f>
        <v>0</v>
      </c>
      <c r="T33" s="218">
        <f>'NRS 3.2'!C$30</f>
        <v>1</v>
      </c>
      <c r="U33" s="218">
        <f>'NRS 3.2'!C$31</f>
        <v>0</v>
      </c>
      <c r="V33" s="218">
        <f>'NRS 3.2'!C$32</f>
        <v>0</v>
      </c>
      <c r="W33" s="218">
        <f>'NRS 3.2'!C$33</f>
        <v>0</v>
      </c>
      <c r="X33" s="224">
        <f t="shared" si="1"/>
        <v>7</v>
      </c>
      <c r="Y33" s="153"/>
      <c r="Z33" s="153"/>
      <c r="AA33" s="153"/>
      <c r="AB33" s="62">
        <f>'NRS 3.2'!BG$21</f>
        <v>1</v>
      </c>
      <c r="AC33" s="62">
        <f>'NRS 3.2'!BG$22</f>
        <v>0</v>
      </c>
      <c r="AD33" s="62">
        <f>'NRS 3.2'!BG$23</f>
        <v>1</v>
      </c>
      <c r="AE33" s="62">
        <f>'NRS 3.2'!BG$24</f>
        <v>0</v>
      </c>
      <c r="AF33" s="62">
        <f>'NRS 3.2'!BG$25</f>
        <v>0</v>
      </c>
      <c r="AG33" s="224">
        <f t="shared" si="2"/>
        <v>2</v>
      </c>
      <c r="AH33" s="3"/>
      <c r="AI33" s="62">
        <f>'NRS 3.2'!AZ$31</f>
        <v>1</v>
      </c>
      <c r="AJ33" s="62">
        <f>'NRS 3.2'!AZ$32</f>
        <v>1</v>
      </c>
      <c r="AK33" s="62">
        <f>'NRS 3.2'!AZ$33</f>
        <v>1</v>
      </c>
      <c r="AL33" s="62">
        <f>'NRS 3.2'!AZ$34</f>
        <v>1</v>
      </c>
      <c r="AM33" s="62">
        <f>'NRS 3.2'!AZ$35</f>
        <v>1</v>
      </c>
      <c r="AN33" s="62">
        <f>'NRS 3.2'!AZ$36</f>
        <v>0</v>
      </c>
      <c r="AO33" s="62">
        <f>'NRS 3.2'!AZ$37</f>
        <v>1</v>
      </c>
      <c r="AP33" s="224">
        <f t="shared" si="4"/>
        <v>6</v>
      </c>
      <c r="AQ33" s="62">
        <f>'NRS 3.2'!CH$21</f>
        <v>0</v>
      </c>
      <c r="AR33" s="62">
        <f>'NRS 3.2'!CH$22</f>
        <v>0</v>
      </c>
      <c r="AS33" s="62">
        <f>'NRS 3.2'!CH$23</f>
        <v>0</v>
      </c>
      <c r="AT33" s="62">
        <f>'NRS 3.2'!CH$25</f>
        <v>0</v>
      </c>
      <c r="AU33" s="62">
        <f>'NRS 3.2'!CH$26</f>
        <v>0</v>
      </c>
      <c r="AV33" s="62">
        <f>'NRS 3.2'!CH$27</f>
        <v>0</v>
      </c>
      <c r="AW33" s="62">
        <f>'NRS 3.2'!CH$28</f>
        <v>0</v>
      </c>
      <c r="AX33" s="238">
        <f t="shared" si="5"/>
        <v>0</v>
      </c>
      <c r="AZ33" s="106"/>
      <c r="BA33" s="96"/>
      <c r="BB33" s="247"/>
      <c r="BC33" s="248" t="s">
        <v>35</v>
      </c>
      <c r="BD33" s="248"/>
      <c r="BE33" s="248" t="s">
        <v>35</v>
      </c>
      <c r="BF33" s="248" t="s">
        <v>35</v>
      </c>
      <c r="BG33" s="245"/>
      <c r="BH33" s="246"/>
      <c r="BI33" s="35"/>
      <c r="BJ33" s="29"/>
      <c r="BK33" s="31"/>
      <c r="BL33" s="112"/>
      <c r="BM33" s="34"/>
      <c r="BN33" s="32"/>
      <c r="BO33" s="30"/>
      <c r="BP33" s="114"/>
      <c r="BQ33" s="28"/>
      <c r="BR33" s="39"/>
      <c r="BS33" s="117"/>
      <c r="BT33" s="120"/>
      <c r="BU33" s="36"/>
      <c r="BV33" s="124"/>
      <c r="BW33" s="37"/>
      <c r="BX33" s="34"/>
      <c r="BY33" s="38"/>
      <c r="BZ33" s="30"/>
      <c r="CA33" s="33"/>
      <c r="CB33" s="127"/>
      <c r="CC33" s="124"/>
      <c r="CD33" s="110"/>
      <c r="CE33" s="110"/>
      <c r="CG33" s="262"/>
    </row>
    <row r="34" spans="1:85" ht="33" x14ac:dyDescent="0.2">
      <c r="A34" s="1">
        <v>3.3</v>
      </c>
      <c r="B34" s="223" t="str">
        <f>'NRS 3.3'!D$4</f>
        <v xml:space="preserve">Strengthen capacity, knowledge and awareness of stakeholders to enhance their contribution to reducing deforestation and forest degradation </v>
      </c>
      <c r="C34" s="160"/>
      <c r="D34" s="160"/>
      <c r="E34" s="146" t="str">
        <f>'NRS 3.3'!E$7</f>
        <v>MAFF/MoE</v>
      </c>
      <c r="F34" s="160">
        <f>'NRS 3.3'!F$17</f>
        <v>2650000</v>
      </c>
      <c r="G34" s="160">
        <f>'NRS 3.3'!G$17</f>
        <v>1150000</v>
      </c>
      <c r="H34" s="160">
        <f>'NRS 3.3'!H$17</f>
        <v>500000</v>
      </c>
      <c r="I34" s="160">
        <f t="shared" si="3"/>
        <v>4300000</v>
      </c>
      <c r="J34" s="290"/>
      <c r="K34" s="293"/>
      <c r="L34" s="300">
        <f>'NRS 3.3'!C$21</f>
        <v>1</v>
      </c>
      <c r="M34" s="217">
        <f>'NRS 3.3'!C$22</f>
        <v>1</v>
      </c>
      <c r="N34" s="217">
        <f>'NRS 3.3'!C$23</f>
        <v>1</v>
      </c>
      <c r="O34" s="217">
        <f>'NRS 3.3'!C$24</f>
        <v>1</v>
      </c>
      <c r="P34" s="217">
        <f>'NRS 3.3'!C$25</f>
        <v>1</v>
      </c>
      <c r="Q34" s="217">
        <f>'NRS 3.3'!C$26</f>
        <v>1</v>
      </c>
      <c r="R34" s="217">
        <f>'NRS 3.3'!C$27</f>
        <v>1</v>
      </c>
      <c r="S34" s="217">
        <f>'NRS 3.3'!C$28</f>
        <v>1</v>
      </c>
      <c r="T34" s="218">
        <f>'NRS 3.3'!C$30</f>
        <v>1</v>
      </c>
      <c r="U34" s="218">
        <f>'NRS 3.3'!C$31</f>
        <v>1</v>
      </c>
      <c r="V34" s="218">
        <f>'NRS 3.3'!C$32</f>
        <v>1</v>
      </c>
      <c r="W34" s="218">
        <f>'NRS 3.3'!C$33</f>
        <v>1</v>
      </c>
      <c r="X34" s="224">
        <f t="shared" si="1"/>
        <v>12</v>
      </c>
      <c r="Y34" s="153"/>
      <c r="Z34" s="153"/>
      <c r="AA34" s="153"/>
      <c r="AB34" s="62">
        <f>'NRS 3.3'!BG$21</f>
        <v>1</v>
      </c>
      <c r="AC34" s="62">
        <f>'NRS 3.3'!BG$22</f>
        <v>1</v>
      </c>
      <c r="AD34" s="62">
        <f>'NRS 3.3'!BG$23</f>
        <v>0</v>
      </c>
      <c r="AE34" s="62">
        <f>'NRS 3.3'!BG$24</f>
        <v>1</v>
      </c>
      <c r="AF34" s="62">
        <f>'NRS 3.3'!BG$25</f>
        <v>0</v>
      </c>
      <c r="AG34" s="224">
        <f t="shared" si="2"/>
        <v>3</v>
      </c>
      <c r="AH34" s="3"/>
      <c r="AI34" s="62">
        <f>'NRS 3.3'!AZ$31</f>
        <v>1</v>
      </c>
      <c r="AJ34" s="62">
        <f>'NRS 3.3'!AZ$32</f>
        <v>1</v>
      </c>
      <c r="AK34" s="62">
        <f>'NRS 3.3'!AZ$33</f>
        <v>1</v>
      </c>
      <c r="AL34" s="62">
        <f>'NRS 3.3'!AZ$34</f>
        <v>1</v>
      </c>
      <c r="AM34" s="62">
        <f>'NRS 3.3'!AZ$35</f>
        <v>1</v>
      </c>
      <c r="AN34" s="62">
        <f>'NRS 3.3'!AZ$36</f>
        <v>1</v>
      </c>
      <c r="AO34" s="62">
        <f>'NRS 3.3'!AZ$37</f>
        <v>1</v>
      </c>
      <c r="AP34" s="224">
        <f t="shared" si="4"/>
        <v>7</v>
      </c>
      <c r="AQ34" s="62">
        <f>'NRS 3.3'!CH$21</f>
        <v>0</v>
      </c>
      <c r="AR34" s="62">
        <f>'NRS 3.3'!CH$22</f>
        <v>0</v>
      </c>
      <c r="AS34" s="62">
        <f>'NRS 3.3'!CH$23</f>
        <v>0</v>
      </c>
      <c r="AT34" s="62">
        <f>'NRS 3.3'!CH$25</f>
        <v>0</v>
      </c>
      <c r="AU34" s="62">
        <f>'NRS 3.3'!CH$26</f>
        <v>0</v>
      </c>
      <c r="AV34" s="62">
        <f>'NRS 3.3'!CH$27</f>
        <v>0</v>
      </c>
      <c r="AW34" s="62">
        <f>'NRS 3.3'!CH$28</f>
        <v>0</v>
      </c>
      <c r="AX34" s="238">
        <f t="shared" si="5"/>
        <v>0</v>
      </c>
      <c r="AZ34" s="106"/>
      <c r="BA34" s="96"/>
      <c r="BB34" s="247"/>
      <c r="BC34" s="248" t="s">
        <v>35</v>
      </c>
      <c r="BD34" s="248" t="s">
        <v>35</v>
      </c>
      <c r="BE34" s="248"/>
      <c r="BF34" s="248" t="s">
        <v>35</v>
      </c>
      <c r="BG34" s="245"/>
      <c r="BH34" s="246"/>
      <c r="BI34" s="35"/>
      <c r="BJ34" s="29"/>
      <c r="BK34" s="31"/>
      <c r="BL34" s="112"/>
      <c r="BM34" s="34"/>
      <c r="BN34" s="32"/>
      <c r="BO34" s="30"/>
      <c r="BP34" s="114"/>
      <c r="BQ34" s="28"/>
      <c r="BR34" s="39"/>
      <c r="BS34" s="117"/>
      <c r="BT34" s="120"/>
      <c r="BU34" s="36"/>
      <c r="BV34" s="124"/>
      <c r="BW34" s="37"/>
      <c r="BX34" s="34"/>
      <c r="BY34" s="38"/>
      <c r="BZ34" s="30"/>
      <c r="CA34" s="33"/>
      <c r="CB34" s="127"/>
      <c r="CC34" s="124"/>
      <c r="CD34" s="110"/>
      <c r="CE34" s="110"/>
      <c r="CG34" s="262"/>
    </row>
    <row r="35" spans="1:85" ht="33" x14ac:dyDescent="0.2">
      <c r="A35" s="1">
        <v>3.4</v>
      </c>
      <c r="B35" s="223" t="str">
        <f>'NRS 3.4'!D$4</f>
        <v xml:space="preserve">Encourage public engagement, participation and consultations in forestry and land use planning, and promote the involvement of multiple stakeholders </v>
      </c>
      <c r="C35" s="160"/>
      <c r="D35" s="160"/>
      <c r="E35" s="146" t="str">
        <f>'NRS 3.4'!E$7</f>
        <v>MoE/MAFF, MLMUPC</v>
      </c>
      <c r="F35" s="160">
        <f>'NRS 3.4'!F$17</f>
        <v>6000000</v>
      </c>
      <c r="G35" s="160">
        <f>'NRS 3.4'!G$17</f>
        <v>2050000</v>
      </c>
      <c r="H35" s="160">
        <f>'NRS 3.4'!H$17</f>
        <v>0</v>
      </c>
      <c r="I35" s="160">
        <f t="shared" si="3"/>
        <v>8050000</v>
      </c>
      <c r="J35" s="290"/>
      <c r="K35" s="293"/>
      <c r="L35" s="300">
        <f>'NRS 3.4'!C$21</f>
        <v>1</v>
      </c>
      <c r="M35" s="217">
        <f>'NRS 3.4'!C$22</f>
        <v>1</v>
      </c>
      <c r="N35" s="217">
        <f>'NRS 3.4'!C$23</f>
        <v>1</v>
      </c>
      <c r="O35" s="217">
        <f>'NRS 3.4'!C$24</f>
        <v>1</v>
      </c>
      <c r="P35" s="217">
        <f>'NRS 3.4'!C$25</f>
        <v>0</v>
      </c>
      <c r="Q35" s="217">
        <f>'NRS 3.4'!C$26</f>
        <v>1</v>
      </c>
      <c r="R35" s="217">
        <f>'NRS 3.4'!C$27</f>
        <v>0</v>
      </c>
      <c r="S35" s="217">
        <f>'NRS 3.4'!C$28</f>
        <v>0</v>
      </c>
      <c r="T35" s="218">
        <f>'NRS 3.4'!C$30</f>
        <v>1</v>
      </c>
      <c r="U35" s="218">
        <f>'NRS 3.4'!C$31</f>
        <v>1</v>
      </c>
      <c r="V35" s="218">
        <f>'NRS 3.4'!C$32</f>
        <v>0</v>
      </c>
      <c r="W35" s="218">
        <f>'NRS 3.4'!C$33</f>
        <v>0</v>
      </c>
      <c r="X35" s="224">
        <f t="shared" si="1"/>
        <v>7</v>
      </c>
      <c r="Y35" s="153"/>
      <c r="Z35" s="153"/>
      <c r="AA35" s="153"/>
      <c r="AB35" s="62">
        <f>'NRS 3.4'!BG$21</f>
        <v>1</v>
      </c>
      <c r="AC35" s="62">
        <f>'NRS 3.4'!BG$22</f>
        <v>1</v>
      </c>
      <c r="AD35" s="62">
        <f>'NRS 3.4'!BG$23</f>
        <v>0</v>
      </c>
      <c r="AE35" s="62">
        <f>'NRS 3.4'!BG$24</f>
        <v>0</v>
      </c>
      <c r="AF35" s="62">
        <f>'NRS 3.4'!BG$25</f>
        <v>0</v>
      </c>
      <c r="AG35" s="224">
        <f t="shared" si="2"/>
        <v>2</v>
      </c>
      <c r="AH35" s="3"/>
      <c r="AI35" s="62">
        <f>'NRS 3.4'!AZ$31</f>
        <v>1</v>
      </c>
      <c r="AJ35" s="62">
        <f>'NRS 3.4'!AZ$32</f>
        <v>1</v>
      </c>
      <c r="AK35" s="62">
        <f>'NRS 3.4'!AZ$33</f>
        <v>1</v>
      </c>
      <c r="AL35" s="62">
        <f>'NRS 3.4'!AZ$34</f>
        <v>1</v>
      </c>
      <c r="AM35" s="62">
        <f>'NRS 3.4'!AZ$35</f>
        <v>1</v>
      </c>
      <c r="AN35" s="62">
        <f>'NRS 3.4'!AZ$36</f>
        <v>0</v>
      </c>
      <c r="AO35" s="62">
        <f>'NRS 3.4'!AZ$37</f>
        <v>0</v>
      </c>
      <c r="AP35" s="224">
        <f t="shared" si="4"/>
        <v>5</v>
      </c>
      <c r="AQ35" s="62">
        <f>'NRS 3.4'!CH$21</f>
        <v>0</v>
      </c>
      <c r="AR35" s="62">
        <f>'NRS 3.4'!CH$22</f>
        <v>0</v>
      </c>
      <c r="AS35" s="62">
        <f>'NRS 3.4'!CH$23</f>
        <v>0</v>
      </c>
      <c r="AT35" s="62">
        <f>'NRS 3.4'!CH$25</f>
        <v>0</v>
      </c>
      <c r="AU35" s="62">
        <f>'NRS 3.4'!CH$26</f>
        <v>0</v>
      </c>
      <c r="AV35" s="62">
        <f>'NRS 3.4'!CH$27</f>
        <v>0</v>
      </c>
      <c r="AW35" s="62">
        <f>'NRS 3.4'!CH$28</f>
        <v>0</v>
      </c>
      <c r="AX35" s="238">
        <f t="shared" si="5"/>
        <v>0</v>
      </c>
      <c r="AZ35" s="106"/>
      <c r="BA35" s="96"/>
      <c r="BB35" s="247"/>
      <c r="BC35" s="248" t="s">
        <v>35</v>
      </c>
      <c r="BD35" s="248" t="s">
        <v>35</v>
      </c>
      <c r="BE35" s="248" t="s">
        <v>35</v>
      </c>
      <c r="BF35" s="248" t="s">
        <v>35</v>
      </c>
      <c r="BG35" s="245"/>
      <c r="BH35" s="246"/>
      <c r="BI35" s="35"/>
      <c r="BJ35" s="29"/>
      <c r="BK35" s="31"/>
      <c r="BL35" s="112"/>
      <c r="BM35" s="34"/>
      <c r="BN35" s="32"/>
      <c r="BO35" s="30"/>
      <c r="BP35" s="114"/>
      <c r="BQ35" s="28"/>
      <c r="BR35" s="39"/>
      <c r="BS35" s="117"/>
      <c r="BT35" s="120"/>
      <c r="BU35" s="36"/>
      <c r="BV35" s="124"/>
      <c r="BW35" s="37"/>
      <c r="BX35" s="34"/>
      <c r="BY35" s="38"/>
      <c r="BZ35" s="30"/>
      <c r="CA35" s="33"/>
      <c r="CB35" s="127"/>
      <c r="CC35" s="124"/>
      <c r="CD35" s="110"/>
      <c r="CE35" s="110"/>
      <c r="CG35" s="262"/>
    </row>
    <row r="36" spans="1:85" ht="33" x14ac:dyDescent="0.2">
      <c r="A36" s="1">
        <v>3.5</v>
      </c>
      <c r="B36" s="223" t="str">
        <f>'NRS 3.5'!D$4</f>
        <v>Strengthen capacity of academic and research institutions in training, research and technology development associated with forestry and land use</v>
      </c>
      <c r="C36" s="160"/>
      <c r="D36" s="160"/>
      <c r="E36" s="146" t="str">
        <f>'NRS 3.5'!E$7</f>
        <v>FA at Central &amp; subnational level, MAFF, RUA</v>
      </c>
      <c r="F36" s="160">
        <f>'NRS 3.5'!F$17</f>
        <v>2300000</v>
      </c>
      <c r="G36" s="160">
        <f>'NRS 3.5'!G$17</f>
        <v>1950000</v>
      </c>
      <c r="H36" s="160">
        <f>'NRS 3.5'!H$17</f>
        <v>1750000</v>
      </c>
      <c r="I36" s="160">
        <f t="shared" si="3"/>
        <v>6000000</v>
      </c>
      <c r="J36" s="290"/>
      <c r="K36" s="293"/>
      <c r="L36" s="300">
        <f>'NRS 3.5'!C$21</f>
        <v>1</v>
      </c>
      <c r="M36" s="217">
        <f>'NRS 3.5'!C$22</f>
        <v>1</v>
      </c>
      <c r="N36" s="217">
        <f>'NRS 3.5'!C$23</f>
        <v>1</v>
      </c>
      <c r="O36" s="217">
        <f>'NRS 3.5'!C$24</f>
        <v>1</v>
      </c>
      <c r="P36" s="217">
        <f>'NRS 3.5'!C$25</f>
        <v>1</v>
      </c>
      <c r="Q36" s="217">
        <f>'NRS 3.5'!C$26</f>
        <v>1</v>
      </c>
      <c r="R36" s="217">
        <f>'NRS 3.5'!C$27</f>
        <v>1</v>
      </c>
      <c r="S36" s="217">
        <f>'NRS 3.5'!C$28</f>
        <v>1</v>
      </c>
      <c r="T36" s="218">
        <f>'NRS 3.5'!C$30</f>
        <v>0</v>
      </c>
      <c r="U36" s="218">
        <f>'NRS 3.5'!C$31</f>
        <v>0</v>
      </c>
      <c r="V36" s="218">
        <f>'NRS 3.5'!C$32</f>
        <v>0</v>
      </c>
      <c r="W36" s="218">
        <f>'NRS 3.5'!C$33</f>
        <v>0</v>
      </c>
      <c r="X36" s="224">
        <f t="shared" si="1"/>
        <v>8</v>
      </c>
      <c r="Y36" s="153"/>
      <c r="Z36" s="153"/>
      <c r="AA36" s="153"/>
      <c r="AB36" s="62">
        <f>'NRS 3.5'!BG$21</f>
        <v>0</v>
      </c>
      <c r="AC36" s="62">
        <f>'NRS 3.5'!BG$22</f>
        <v>0</v>
      </c>
      <c r="AD36" s="62">
        <f>'NRS 3.5'!BG$23</f>
        <v>0</v>
      </c>
      <c r="AE36" s="62">
        <f>'NRS 3.5'!BG$24</f>
        <v>1</v>
      </c>
      <c r="AF36" s="62">
        <f>'NRS 3.5'!BG$25</f>
        <v>0</v>
      </c>
      <c r="AG36" s="224">
        <f t="shared" si="2"/>
        <v>1</v>
      </c>
      <c r="AH36" s="3"/>
      <c r="AI36" s="62">
        <f>'NRS 3.5'!AZ$31</f>
        <v>1</v>
      </c>
      <c r="AJ36" s="62">
        <f>'NRS 3.5'!AZ$32</f>
        <v>0</v>
      </c>
      <c r="AK36" s="62">
        <f>'NRS 3.5'!AZ$33</f>
        <v>0</v>
      </c>
      <c r="AL36" s="62">
        <f>'NRS 3.5'!AZ$34</f>
        <v>0</v>
      </c>
      <c r="AM36" s="62">
        <f>'NRS 3.5'!AZ$35</f>
        <v>1</v>
      </c>
      <c r="AN36" s="62">
        <f>'NRS 3.5'!AZ$36</f>
        <v>0</v>
      </c>
      <c r="AO36" s="62">
        <f>'NRS 3.5'!AZ$37</f>
        <v>0</v>
      </c>
      <c r="AP36" s="224">
        <f t="shared" si="4"/>
        <v>2</v>
      </c>
      <c r="AQ36" s="62">
        <f>'NRS 3.5'!CH$21</f>
        <v>0</v>
      </c>
      <c r="AR36" s="62">
        <f>'NRS 3.5'!CH$22</f>
        <v>0</v>
      </c>
      <c r="AS36" s="62">
        <f>'NRS 3.5'!CH$23</f>
        <v>0</v>
      </c>
      <c r="AT36" s="62">
        <f>'NRS 3.5'!CH$25</f>
        <v>0</v>
      </c>
      <c r="AU36" s="62">
        <f>'NRS 3.5'!CH$26</f>
        <v>0</v>
      </c>
      <c r="AV36" s="62">
        <f>'NRS 3.5'!CH$27</f>
        <v>0</v>
      </c>
      <c r="AW36" s="62">
        <f>'NRS 3.5'!CH$28</f>
        <v>0</v>
      </c>
      <c r="AX36" s="238">
        <f t="shared" si="5"/>
        <v>0</v>
      </c>
      <c r="AZ36" s="106" t="s">
        <v>35</v>
      </c>
      <c r="BA36" s="96"/>
      <c r="BB36" s="247"/>
      <c r="BC36" s="248" t="s">
        <v>35</v>
      </c>
      <c r="BD36" s="248" t="s">
        <v>35</v>
      </c>
      <c r="BE36" s="248" t="s">
        <v>35</v>
      </c>
      <c r="BF36" s="248" t="s">
        <v>35</v>
      </c>
      <c r="BG36" s="245"/>
      <c r="BH36" s="246"/>
      <c r="BI36" s="35"/>
      <c r="BJ36" s="29"/>
      <c r="BK36" s="31"/>
      <c r="BL36" s="112"/>
      <c r="BM36" s="34"/>
      <c r="BN36" s="32"/>
      <c r="BO36" s="30"/>
      <c r="BP36" s="114"/>
      <c r="BQ36" s="28"/>
      <c r="BR36" s="39"/>
      <c r="BS36" s="117"/>
      <c r="BT36" s="120"/>
      <c r="BU36" s="36"/>
      <c r="BV36" s="124"/>
      <c r="BW36" s="37"/>
      <c r="BX36" s="34"/>
      <c r="BY36" s="38"/>
      <c r="BZ36" s="30"/>
      <c r="CA36" s="33"/>
      <c r="CB36" s="127"/>
      <c r="CC36" s="124"/>
      <c r="CD36" s="110"/>
      <c r="CE36" s="110"/>
      <c r="CG36" s="262"/>
    </row>
    <row r="37" spans="1:85" ht="34" thickBot="1" x14ac:dyDescent="0.25">
      <c r="A37" s="1">
        <v>3.6</v>
      </c>
      <c r="B37" s="223" t="str">
        <f>'NRS 3.6'!D$4</f>
        <v xml:space="preserve">Establish partnerships with development partners in building knowledge and human resources related to forestry, land use and climate change </v>
      </c>
      <c r="C37" s="160"/>
      <c r="D37" s="160"/>
      <c r="E37" s="146" t="str">
        <f>'NRS 3.6'!E$7</f>
        <v>FA, FiA, RUA, IRD, ELCs, NGOs, forest commune organizations</v>
      </c>
      <c r="F37" s="160">
        <f>'NRS 3.6'!F$17</f>
        <v>550000</v>
      </c>
      <c r="G37" s="160">
        <f>'NRS 3.6'!G$17</f>
        <v>400000</v>
      </c>
      <c r="H37" s="160">
        <f>'NRS 3.6'!H$17</f>
        <v>0</v>
      </c>
      <c r="I37" s="160">
        <f t="shared" si="3"/>
        <v>950000</v>
      </c>
      <c r="J37" s="290"/>
      <c r="K37" s="293"/>
      <c r="L37" s="301">
        <f>'NRS 3.6'!C$21</f>
        <v>1</v>
      </c>
      <c r="M37" s="302">
        <f>'NRS 3.6'!C$22</f>
        <v>1</v>
      </c>
      <c r="N37" s="302">
        <f>'NRS 3.6'!C$23</f>
        <v>0</v>
      </c>
      <c r="O37" s="302">
        <f>'NRS 3.6'!C$24</f>
        <v>1</v>
      </c>
      <c r="P37" s="302">
        <f>'NRS 3.6'!C$25</f>
        <v>0</v>
      </c>
      <c r="Q37" s="302">
        <f>'NRS 3.6'!C$26</f>
        <v>0</v>
      </c>
      <c r="R37" s="302">
        <f>'NRS 3.6'!C$27</f>
        <v>0</v>
      </c>
      <c r="S37" s="302">
        <f>'NRS 3.6'!C$28</f>
        <v>0</v>
      </c>
      <c r="T37" s="303">
        <f>'NRS 3.6'!C$30</f>
        <v>1</v>
      </c>
      <c r="U37" s="303">
        <f>'NRS 3.6'!C$31</f>
        <v>0</v>
      </c>
      <c r="V37" s="303">
        <f>'NRS 3.6'!C$32</f>
        <v>0</v>
      </c>
      <c r="W37" s="303">
        <f>'NRS 3.6'!C$33</f>
        <v>0</v>
      </c>
      <c r="X37" s="304">
        <f t="shared" si="1"/>
        <v>4</v>
      </c>
      <c r="Y37" s="305"/>
      <c r="Z37" s="305"/>
      <c r="AA37" s="305"/>
      <c r="AB37" s="306">
        <f>'NRS 3.6'!BG$21</f>
        <v>1</v>
      </c>
      <c r="AC37" s="306">
        <f>'NRS 3.6'!BG$22</f>
        <v>1</v>
      </c>
      <c r="AD37" s="306">
        <f>'NRS 3.6'!BG$23</f>
        <v>1</v>
      </c>
      <c r="AE37" s="306">
        <f>'NRS 3.6'!BG$24</f>
        <v>0</v>
      </c>
      <c r="AF37" s="306">
        <f>'NRS 3.6'!BG$25</f>
        <v>0</v>
      </c>
      <c r="AG37" s="304">
        <f t="shared" si="2"/>
        <v>3</v>
      </c>
      <c r="AH37" s="221"/>
      <c r="AI37" s="306">
        <f>'NRS 3.6'!AZ$31</f>
        <v>1</v>
      </c>
      <c r="AJ37" s="306">
        <f>'NRS 3.6'!AZ$32</f>
        <v>1</v>
      </c>
      <c r="AK37" s="306">
        <f>'NRS 3.6'!AZ$33</f>
        <v>1</v>
      </c>
      <c r="AL37" s="306">
        <f>'NRS 3.6'!AZ$34</f>
        <v>1</v>
      </c>
      <c r="AM37" s="306">
        <f>'NRS 3.6'!AZ$35</f>
        <v>1</v>
      </c>
      <c r="AN37" s="306">
        <f>'NRS 3.6'!AZ$36</f>
        <v>0</v>
      </c>
      <c r="AO37" s="306">
        <f>'NRS 3.6'!AZ$37</f>
        <v>0</v>
      </c>
      <c r="AP37" s="304">
        <f t="shared" si="4"/>
        <v>5</v>
      </c>
      <c r="AQ37" s="306">
        <f>'NRS 3.6'!CH$21</f>
        <v>0</v>
      </c>
      <c r="AR37" s="306">
        <f>'NRS 3.6'!CH$22</f>
        <v>0</v>
      </c>
      <c r="AS37" s="306">
        <f>'NRS 3.6'!CH$23</f>
        <v>0</v>
      </c>
      <c r="AT37" s="306">
        <f>'NRS 3.6'!CH$25</f>
        <v>0</v>
      </c>
      <c r="AU37" s="306">
        <f>'NRS 3.6'!CH$26</f>
        <v>0</v>
      </c>
      <c r="AV37" s="306">
        <f>'NRS 3.6'!CH$27</f>
        <v>0</v>
      </c>
      <c r="AW37" s="306">
        <f>'NRS 3.6'!CH$28</f>
        <v>0</v>
      </c>
      <c r="AX37" s="307">
        <f t="shared" si="5"/>
        <v>0</v>
      </c>
      <c r="AZ37" s="106" t="s">
        <v>35</v>
      </c>
      <c r="BA37" s="96"/>
      <c r="BB37" s="247"/>
      <c r="BC37" s="248" t="s">
        <v>35</v>
      </c>
      <c r="BD37" s="248" t="s">
        <v>35</v>
      </c>
      <c r="BE37" s="248"/>
      <c r="BF37" s="248" t="s">
        <v>35</v>
      </c>
      <c r="BG37" s="245"/>
      <c r="BH37" s="246"/>
      <c r="BI37" s="35"/>
      <c r="BJ37" s="29"/>
      <c r="BK37" s="31"/>
      <c r="BL37" s="112"/>
      <c r="BM37" s="34"/>
      <c r="BN37" s="32"/>
      <c r="BO37" s="30"/>
      <c r="BP37" s="114"/>
      <c r="BQ37" s="28"/>
      <c r="BR37" s="39"/>
      <c r="BS37" s="117"/>
      <c r="BT37" s="120"/>
      <c r="BU37" s="36"/>
      <c r="BV37" s="124"/>
      <c r="BW37" s="37"/>
      <c r="BX37" s="34"/>
      <c r="BY37" s="38"/>
      <c r="BZ37" s="30"/>
      <c r="CA37" s="33"/>
      <c r="CB37" s="127"/>
      <c r="CC37" s="124"/>
      <c r="CD37" s="110"/>
      <c r="CE37" s="110"/>
      <c r="CG37" s="262"/>
    </row>
    <row r="38" spans="1:85" ht="10.5" customHeight="1" thickBot="1" x14ac:dyDescent="0.25">
      <c r="B38" s="8"/>
      <c r="C38" s="221"/>
      <c r="D38" s="221"/>
      <c r="E38" s="239" t="s">
        <v>44</v>
      </c>
      <c r="F38" s="239">
        <f>SUM(F19:F37)</f>
        <v>73245000</v>
      </c>
      <c r="G38" s="239">
        <f>SUM(G19:G37)</f>
        <v>47500000</v>
      </c>
      <c r="H38" s="239">
        <f>SUM(H19:H37)</f>
        <v>33315000</v>
      </c>
      <c r="I38" s="239">
        <f>SUM(I19:I37)</f>
        <v>154060000</v>
      </c>
      <c r="J38" s="291"/>
      <c r="K38" s="288"/>
      <c r="L38" s="294">
        <f>SUM(L19:L37)</f>
        <v>17</v>
      </c>
      <c r="M38" s="294">
        <f t="shared" ref="M38:AF38" si="6">SUM(M19:M37)</f>
        <v>17</v>
      </c>
      <c r="N38" s="294">
        <f t="shared" si="6"/>
        <v>7</v>
      </c>
      <c r="O38" s="294">
        <f t="shared" si="6"/>
        <v>19</v>
      </c>
      <c r="P38" s="294">
        <f t="shared" si="6"/>
        <v>9</v>
      </c>
      <c r="Q38" s="294">
        <f t="shared" si="6"/>
        <v>12</v>
      </c>
      <c r="R38" s="294">
        <f t="shared" si="6"/>
        <v>4</v>
      </c>
      <c r="S38" s="294">
        <f t="shared" si="6"/>
        <v>3</v>
      </c>
      <c r="T38" s="294">
        <f t="shared" si="6"/>
        <v>15</v>
      </c>
      <c r="U38" s="294">
        <f t="shared" si="6"/>
        <v>9</v>
      </c>
      <c r="V38" s="294">
        <f t="shared" si="6"/>
        <v>8</v>
      </c>
      <c r="W38" s="294">
        <f>SUM(W19:W37)</f>
        <v>7</v>
      </c>
      <c r="X38" s="295">
        <f t="shared" si="1"/>
        <v>127</v>
      </c>
      <c r="Y38" s="294">
        <f t="shared" si="6"/>
        <v>0</v>
      </c>
      <c r="Z38" s="294">
        <f t="shared" si="6"/>
        <v>0</v>
      </c>
      <c r="AA38" s="294">
        <f t="shared" si="6"/>
        <v>0</v>
      </c>
      <c r="AB38" s="294">
        <f t="shared" si="6"/>
        <v>14</v>
      </c>
      <c r="AC38" s="294">
        <f t="shared" si="6"/>
        <v>14</v>
      </c>
      <c r="AD38" s="294">
        <f t="shared" si="6"/>
        <v>11</v>
      </c>
      <c r="AE38" s="294">
        <f t="shared" si="6"/>
        <v>12</v>
      </c>
      <c r="AF38" s="294">
        <f t="shared" si="6"/>
        <v>4</v>
      </c>
      <c r="AG38" s="295">
        <f>SUM(AG19:AG37)</f>
        <v>55</v>
      </c>
      <c r="AH38" s="296"/>
      <c r="AI38" s="296">
        <f t="shared" ref="AI38:AP38" si="7">SUM(AI19:AI37)</f>
        <v>17</v>
      </c>
      <c r="AJ38" s="296">
        <f t="shared" si="7"/>
        <v>16</v>
      </c>
      <c r="AK38" s="296">
        <f t="shared" si="7"/>
        <v>11</v>
      </c>
      <c r="AL38" s="296">
        <f t="shared" si="7"/>
        <v>12</v>
      </c>
      <c r="AM38" s="296">
        <f t="shared" si="7"/>
        <v>17</v>
      </c>
      <c r="AN38" s="296">
        <f t="shared" si="7"/>
        <v>4</v>
      </c>
      <c r="AO38" s="296">
        <f t="shared" si="7"/>
        <v>6</v>
      </c>
      <c r="AP38" s="295">
        <f t="shared" si="7"/>
        <v>83</v>
      </c>
      <c r="AQ38" s="296"/>
      <c r="AR38" s="296"/>
      <c r="AS38" s="296"/>
      <c r="AT38" s="296"/>
      <c r="AU38" s="296"/>
      <c r="AV38" s="296"/>
      <c r="AW38" s="296"/>
      <c r="AX38" s="297">
        <f>SUM(AX19:AX37)</f>
        <v>0</v>
      </c>
      <c r="AY38" s="43"/>
      <c r="AZ38" s="249"/>
      <c r="BA38" s="249"/>
      <c r="BB38" s="249"/>
      <c r="BC38" s="249"/>
      <c r="BD38" s="249"/>
      <c r="BE38" s="249"/>
      <c r="BF38" s="249"/>
      <c r="BG38" s="249"/>
      <c r="BH38" s="249"/>
      <c r="BI38" s="249"/>
      <c r="BJ38" s="249"/>
      <c r="BK38" s="122"/>
      <c r="BL38" s="122"/>
      <c r="BM38" s="122"/>
      <c r="BN38" s="122"/>
      <c r="BO38" s="122"/>
      <c r="BP38" s="122"/>
      <c r="BQ38" s="122"/>
      <c r="BR38" s="122"/>
      <c r="BS38" s="122"/>
      <c r="BT38" s="122"/>
      <c r="BU38" s="122"/>
      <c r="BV38" s="122"/>
      <c r="BW38" s="122"/>
      <c r="BX38" s="122"/>
      <c r="BY38" s="122"/>
      <c r="BZ38" s="122"/>
      <c r="CA38" s="122"/>
      <c r="CB38" s="122"/>
      <c r="CC38" s="122"/>
      <c r="CD38" s="122"/>
      <c r="CE38" s="62"/>
    </row>
    <row r="39" spans="1:85" ht="12" thickBot="1" x14ac:dyDescent="0.25">
      <c r="E39" s="17" t="s">
        <v>353</v>
      </c>
      <c r="G39" s="215">
        <f>F38+G38</f>
        <v>120745000</v>
      </c>
      <c r="X39" s="227">
        <f>SUM(L38:W38)</f>
        <v>127</v>
      </c>
      <c r="AG39" s="227">
        <f>SUM(AB38:AF38)</f>
        <v>55</v>
      </c>
      <c r="AP39" s="227">
        <f>SUM(AI38:AO38)</f>
        <v>83</v>
      </c>
      <c r="AX39" s="227">
        <f>SUM(AQ38:AW38)</f>
        <v>0</v>
      </c>
      <c r="BH39" s="11"/>
      <c r="BI39" s="11"/>
      <c r="BJ39" s="11"/>
      <c r="BK39" s="11"/>
    </row>
    <row r="43" spans="1:85" x14ac:dyDescent="0.2">
      <c r="E43" s="1" t="s">
        <v>509</v>
      </c>
    </row>
    <row r="45" spans="1:85" x14ac:dyDescent="0.2">
      <c r="B45" s="5" t="s">
        <v>503</v>
      </c>
      <c r="E45" s="1" t="s">
        <v>500</v>
      </c>
      <c r="F45" s="260">
        <f>SUM(F19:F25)</f>
        <v>19780000</v>
      </c>
      <c r="G45" s="260">
        <f>SUM(G19:G25)</f>
        <v>10405000</v>
      </c>
      <c r="H45" s="260">
        <f>SUM(H19:H25)</f>
        <v>5925000</v>
      </c>
      <c r="I45" s="260">
        <f>SUM(I19:I25)</f>
        <v>36110000</v>
      </c>
    </row>
    <row r="46" spans="1:85" x14ac:dyDescent="0.2">
      <c r="E46" s="1" t="s">
        <v>501</v>
      </c>
      <c r="F46" s="260">
        <f>SUM(F26:F31)</f>
        <v>35955000</v>
      </c>
      <c r="G46" s="260">
        <f>SUM(G26:G31)</f>
        <v>29485000</v>
      </c>
      <c r="H46" s="260">
        <f>SUM(H26:H31)</f>
        <v>24010000</v>
      </c>
      <c r="I46" s="260">
        <f>SUM(I26:I31)</f>
        <v>89450000</v>
      </c>
    </row>
    <row r="47" spans="1:85" x14ac:dyDescent="0.2">
      <c r="E47" s="1" t="s">
        <v>502</v>
      </c>
      <c r="F47" s="260">
        <f>SUM(F32:F37)</f>
        <v>17510000</v>
      </c>
      <c r="G47" s="260">
        <f>SUM(G32:G37)</f>
        <v>7610000</v>
      </c>
      <c r="H47" s="260">
        <f>SUM(H32:H37)</f>
        <v>3380000</v>
      </c>
      <c r="I47" s="260">
        <f>SUM(I32:I37)</f>
        <v>28500000</v>
      </c>
    </row>
    <row r="48" spans="1:85" x14ac:dyDescent="0.2">
      <c r="E48" s="15" t="s">
        <v>44</v>
      </c>
      <c r="F48" s="215">
        <f>SUM(F45:F47)</f>
        <v>73245000</v>
      </c>
      <c r="G48" s="215">
        <f>SUM(G45:G47)</f>
        <v>47500000</v>
      </c>
      <c r="H48" s="215">
        <f>SUM(H45:H47)</f>
        <v>33315000</v>
      </c>
      <c r="I48" s="215">
        <f>SUM(I45:I47)</f>
        <v>154060000</v>
      </c>
    </row>
    <row r="49" spans="2:9" x14ac:dyDescent="0.2">
      <c r="E49" s="15"/>
      <c r="F49" s="215"/>
      <c r="G49" s="215"/>
      <c r="H49" s="215"/>
      <c r="I49" s="215"/>
    </row>
    <row r="50" spans="2:9" x14ac:dyDescent="0.2">
      <c r="B50" s="308">
        <v>0.2</v>
      </c>
      <c r="E50" s="1" t="s">
        <v>505</v>
      </c>
      <c r="F50" s="260">
        <f>F48*$B$50</f>
        <v>14649000</v>
      </c>
      <c r="G50" s="260">
        <f>G48*$B$50</f>
        <v>9500000</v>
      </c>
      <c r="H50" s="260">
        <f>H48*$B$50</f>
        <v>6663000</v>
      </c>
      <c r="I50" s="260">
        <f>I48*$B$50</f>
        <v>30812000</v>
      </c>
    </row>
    <row r="51" spans="2:9" x14ac:dyDescent="0.2">
      <c r="B51" s="263">
        <v>2.5000000000000001E-2</v>
      </c>
      <c r="E51" s="1" t="s">
        <v>506</v>
      </c>
      <c r="F51" s="260">
        <f>F48*$B$51</f>
        <v>1831125</v>
      </c>
      <c r="G51" s="260">
        <f>G48*$B$51</f>
        <v>1187500</v>
      </c>
      <c r="H51" s="260">
        <f>H48*$B$51</f>
        <v>832875</v>
      </c>
      <c r="I51" s="260">
        <f>I48*$B$51</f>
        <v>3851500</v>
      </c>
    </row>
    <row r="52" spans="2:9" ht="22" x14ac:dyDescent="0.2">
      <c r="B52" s="261">
        <v>0.12</v>
      </c>
      <c r="E52" s="56" t="s">
        <v>507</v>
      </c>
      <c r="F52" s="260">
        <f>F48*$B$52</f>
        <v>8789400</v>
      </c>
      <c r="G52" s="260">
        <f>G48*$B$52</f>
        <v>5700000</v>
      </c>
      <c r="H52" s="260">
        <f>H48*$B$52</f>
        <v>3997800</v>
      </c>
      <c r="I52" s="260">
        <f>I48*$B$52</f>
        <v>18487200</v>
      </c>
    </row>
    <row r="53" spans="2:9" x14ac:dyDescent="0.2">
      <c r="E53" s="15"/>
      <c r="F53" s="215"/>
      <c r="G53" s="215"/>
      <c r="H53" s="215"/>
      <c r="I53" s="215"/>
    </row>
    <row r="54" spans="2:9" ht="14" x14ac:dyDescent="0.2">
      <c r="E54" s="15" t="s">
        <v>508</v>
      </c>
      <c r="F54" s="309">
        <f>SUM(F48:F52)</f>
        <v>98514525</v>
      </c>
      <c r="G54" s="309">
        <f>SUM(G48:G52)</f>
        <v>63887500</v>
      </c>
      <c r="H54" s="309">
        <f>SUM(H48:H52)</f>
        <v>44808675</v>
      </c>
      <c r="I54" s="309">
        <f>SUM(I48:I52)</f>
        <v>207210700</v>
      </c>
    </row>
    <row r="55" spans="2:9" x14ac:dyDescent="0.2">
      <c r="E55" s="15"/>
      <c r="F55" s="215"/>
      <c r="G55" s="215"/>
      <c r="H55" s="215"/>
      <c r="I55" s="215"/>
    </row>
    <row r="57" spans="2:9" x14ac:dyDescent="0.2">
      <c r="E57" s="1" t="s">
        <v>500</v>
      </c>
      <c r="F57" s="260">
        <f>F45/5</f>
        <v>3956000</v>
      </c>
      <c r="G57" s="260">
        <f t="shared" ref="G57:I57" si="8">G45/5</f>
        <v>2081000</v>
      </c>
      <c r="H57" s="260">
        <f t="shared" si="8"/>
        <v>1185000</v>
      </c>
      <c r="I57" s="260">
        <f t="shared" si="8"/>
        <v>7222000</v>
      </c>
    </row>
    <row r="58" spans="2:9" x14ac:dyDescent="0.2">
      <c r="E58" s="1" t="s">
        <v>501</v>
      </c>
      <c r="F58" s="260">
        <f>F46/5</f>
        <v>7191000</v>
      </c>
      <c r="G58" s="260">
        <f t="shared" ref="G58:I58" si="9">G46/5</f>
        <v>5897000</v>
      </c>
      <c r="H58" s="260">
        <f t="shared" si="9"/>
        <v>4802000</v>
      </c>
      <c r="I58" s="260">
        <f t="shared" si="9"/>
        <v>17890000</v>
      </c>
    </row>
    <row r="59" spans="2:9" x14ac:dyDescent="0.2">
      <c r="E59" s="1" t="s">
        <v>502</v>
      </c>
      <c r="F59" s="260">
        <f>F47/5</f>
        <v>3502000</v>
      </c>
      <c r="G59" s="260">
        <f t="shared" ref="G59:I59" si="10">G47/5</f>
        <v>1522000</v>
      </c>
      <c r="H59" s="260">
        <f t="shared" si="10"/>
        <v>676000</v>
      </c>
      <c r="I59" s="260">
        <f t="shared" si="10"/>
        <v>5700000</v>
      </c>
    </row>
    <row r="60" spans="2:9" x14ac:dyDescent="0.2">
      <c r="B60" s="5" t="s">
        <v>504</v>
      </c>
      <c r="E60" s="15" t="s">
        <v>44</v>
      </c>
      <c r="F60" s="215">
        <f>SUM(F57:F59)</f>
        <v>14649000</v>
      </c>
      <c r="G60" s="215">
        <f t="shared" ref="G60:I60" si="11">SUM(G57:G59)</f>
        <v>9500000</v>
      </c>
      <c r="H60" s="215">
        <f t="shared" si="11"/>
        <v>6663000</v>
      </c>
      <c r="I60" s="215">
        <f t="shared" si="11"/>
        <v>30812000</v>
      </c>
    </row>
    <row r="62" spans="2:9" x14ac:dyDescent="0.2">
      <c r="B62" s="308">
        <v>0.2</v>
      </c>
      <c r="E62" s="1" t="s">
        <v>505</v>
      </c>
      <c r="F62" s="260">
        <f>F60*$B$50</f>
        <v>2929800</v>
      </c>
      <c r="G62" s="260">
        <f>G60*$B$50</f>
        <v>1900000</v>
      </c>
      <c r="H62" s="260">
        <f>H60*$B$50</f>
        <v>1332600</v>
      </c>
      <c r="I62" s="260">
        <f>I60*$B$50</f>
        <v>6162400</v>
      </c>
    </row>
    <row r="63" spans="2:9" x14ac:dyDescent="0.2">
      <c r="B63" s="263">
        <v>2.5000000000000001E-2</v>
      </c>
      <c r="E63" s="1" t="s">
        <v>506</v>
      </c>
      <c r="F63" s="260">
        <f>F60*$B$51</f>
        <v>366225</v>
      </c>
      <c r="G63" s="260">
        <f>G60*$B$51</f>
        <v>237500</v>
      </c>
      <c r="H63" s="260">
        <f>H60*$B$51</f>
        <v>166575</v>
      </c>
      <c r="I63" s="260">
        <f>I60*$B$51</f>
        <v>770300</v>
      </c>
    </row>
    <row r="64" spans="2:9" ht="22" x14ac:dyDescent="0.2">
      <c r="B64" s="261">
        <v>0.12</v>
      </c>
      <c r="E64" s="56" t="s">
        <v>507</v>
      </c>
      <c r="F64" s="260">
        <f>F60*$B$52</f>
        <v>1757880</v>
      </c>
      <c r="G64" s="260">
        <f>G60*$B$52</f>
        <v>1140000</v>
      </c>
      <c r="H64" s="260">
        <f>H60*$B$52</f>
        <v>799560</v>
      </c>
      <c r="I64" s="260">
        <f>I60*$B$52</f>
        <v>3697440</v>
      </c>
    </row>
    <row r="65" spans="5:10" x14ac:dyDescent="0.2">
      <c r="E65" s="15"/>
      <c r="F65" s="215"/>
      <c r="G65" s="215"/>
      <c r="H65" s="215"/>
      <c r="I65" s="215"/>
    </row>
    <row r="66" spans="5:10" ht="14" x14ac:dyDescent="0.2">
      <c r="E66" s="15" t="s">
        <v>508</v>
      </c>
      <c r="F66" s="309">
        <f>SUM(F60:F64)</f>
        <v>19702905</v>
      </c>
      <c r="G66" s="309">
        <f>SUM(G60:G64)</f>
        <v>12777500</v>
      </c>
      <c r="H66" s="309">
        <f>SUM(H60:H64)</f>
        <v>8961735</v>
      </c>
      <c r="I66" s="309">
        <f>SUM(I60:I64)</f>
        <v>41442140</v>
      </c>
    </row>
    <row r="67" spans="5:10" x14ac:dyDescent="0.2">
      <c r="J67" s="260"/>
    </row>
  </sheetData>
  <conditionalFormatting sqref="AZ38:CE38">
    <cfRule type="cellIs" dxfId="20" priority="1" operator="equal">
      <formula>"x"</formula>
    </cfRule>
  </conditionalFormatting>
  <pageMargins left="0.2" right="0.2" top="0.25" bottom="0.25" header="0" footer="0.1"/>
  <pageSetup paperSize="9" scale="74" orientation="landscape"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50" zoomScaleNormal="150" zoomScalePageLayoutView="150" workbookViewId="0">
      <selection activeCell="E12" sqref="E12"/>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2</v>
      </c>
      <c r="D3" s="168" t="s">
        <v>131</v>
      </c>
      <c r="BC3" s="15" t="s">
        <v>80</v>
      </c>
    </row>
    <row r="4" spans="2:95" ht="47" customHeight="1" thickBot="1" x14ac:dyDescent="0.25">
      <c r="B4" s="57" t="s">
        <v>82</v>
      </c>
      <c r="C4" s="167">
        <v>1</v>
      </c>
      <c r="D4" s="169" t="s">
        <v>130</v>
      </c>
      <c r="H4" s="108" t="s">
        <v>143</v>
      </c>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132</v>
      </c>
      <c r="C7" s="18" t="s">
        <v>142</v>
      </c>
      <c r="D7" s="166"/>
      <c r="E7" s="18" t="s">
        <v>138</v>
      </c>
      <c r="F7" s="146">
        <v>1800000</v>
      </c>
      <c r="G7" s="146">
        <v>1400000</v>
      </c>
      <c r="H7" s="172">
        <v>1400000</v>
      </c>
      <c r="I7" s="160">
        <f t="shared" ref="I7:I12" si="0">F7+G7+H7</f>
        <v>4600000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t="s">
        <v>35</v>
      </c>
      <c r="BL7" s="91" t="s">
        <v>35</v>
      </c>
      <c r="BM7" s="91"/>
      <c r="BN7" s="92"/>
      <c r="BO7" s="92" t="s">
        <v>35</v>
      </c>
      <c r="BP7" s="92" t="s">
        <v>35</v>
      </c>
      <c r="BQ7" s="92"/>
      <c r="BR7" s="93"/>
      <c r="BS7" s="94"/>
      <c r="BT7" s="95"/>
      <c r="BU7" s="101"/>
      <c r="BV7" s="97"/>
      <c r="BW7" s="99" t="s">
        <v>35</v>
      </c>
      <c r="BX7" s="113"/>
      <c r="BY7" s="100"/>
      <c r="BZ7" s="106"/>
      <c r="CA7" s="98"/>
      <c r="CB7" s="115"/>
      <c r="CC7" s="96"/>
      <c r="CD7" s="105"/>
      <c r="CE7" s="118"/>
      <c r="CF7" s="121"/>
      <c r="CG7" s="102" t="s">
        <v>35</v>
      </c>
      <c r="CH7" s="125"/>
      <c r="CI7" s="103"/>
      <c r="CJ7" s="100" t="s">
        <v>35</v>
      </c>
      <c r="CK7" s="104"/>
      <c r="CL7" s="98"/>
      <c r="CM7" s="107"/>
      <c r="CN7" s="128"/>
      <c r="CO7" s="125"/>
      <c r="CP7" s="92"/>
      <c r="CQ7" s="93"/>
    </row>
    <row r="8" spans="2:95" s="56" customFormat="1" ht="36" customHeight="1" x14ac:dyDescent="0.2">
      <c r="B8" s="18" t="s">
        <v>133</v>
      </c>
      <c r="C8" s="166" t="s">
        <v>387</v>
      </c>
      <c r="D8" s="166"/>
      <c r="E8" s="18" t="s">
        <v>139</v>
      </c>
      <c r="F8" s="146">
        <v>4200000</v>
      </c>
      <c r="G8" s="146">
        <v>2600000</v>
      </c>
      <c r="H8" s="172">
        <v>2600000</v>
      </c>
      <c r="I8" s="160">
        <f t="shared" si="0"/>
        <v>9400000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t="s">
        <v>35</v>
      </c>
      <c r="BD8" s="59"/>
      <c r="BE8" s="60"/>
      <c r="BF8" s="59"/>
      <c r="BG8" s="61"/>
      <c r="BH8" s="61"/>
      <c r="BI8" s="61"/>
      <c r="BJ8" s="61"/>
      <c r="BK8" s="91"/>
      <c r="BL8" s="91"/>
      <c r="BM8" s="91"/>
      <c r="BN8" s="92"/>
      <c r="BO8" s="92" t="s">
        <v>35</v>
      </c>
      <c r="BP8" s="92"/>
      <c r="BQ8" s="62"/>
      <c r="BR8" s="63"/>
      <c r="BS8" s="64"/>
      <c r="BT8" s="109"/>
      <c r="BU8" s="69"/>
      <c r="BV8" s="66"/>
      <c r="BW8" s="99" t="s">
        <v>35</v>
      </c>
      <c r="BX8" s="113"/>
      <c r="BY8" s="100"/>
      <c r="BZ8" s="74"/>
      <c r="CA8" s="67"/>
      <c r="CB8" s="116"/>
      <c r="CC8" s="65"/>
      <c r="CD8" s="73"/>
      <c r="CE8" s="119"/>
      <c r="CF8" s="122"/>
      <c r="CG8" s="70" t="s">
        <v>35</v>
      </c>
      <c r="CH8" s="126"/>
      <c r="CI8" s="71"/>
      <c r="CJ8" s="71" t="s">
        <v>35</v>
      </c>
      <c r="CK8" s="72"/>
      <c r="CL8" s="67"/>
      <c r="CM8" s="75"/>
      <c r="CN8" s="129"/>
      <c r="CO8" s="126"/>
      <c r="CP8" s="62"/>
      <c r="CQ8" s="63"/>
    </row>
    <row r="9" spans="2:95" ht="33" customHeight="1" x14ac:dyDescent="0.2">
      <c r="B9" s="18" t="s">
        <v>134</v>
      </c>
      <c r="C9" s="166"/>
      <c r="D9" s="166"/>
      <c r="E9" s="18" t="s">
        <v>140</v>
      </c>
      <c r="F9" s="146">
        <v>1330000</v>
      </c>
      <c r="G9" s="146">
        <v>1050000</v>
      </c>
      <c r="H9" s="172">
        <v>1050000</v>
      </c>
      <c r="I9" s="160">
        <f t="shared" si="0"/>
        <v>3430000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t="s">
        <v>35</v>
      </c>
      <c r="BL9" s="91" t="s">
        <v>35</v>
      </c>
      <c r="BM9" s="91"/>
      <c r="BN9" s="92"/>
      <c r="BO9" s="92" t="s">
        <v>35</v>
      </c>
      <c r="BP9" s="92" t="s">
        <v>35</v>
      </c>
      <c r="BQ9" s="62"/>
      <c r="BR9" s="63"/>
      <c r="BS9" s="64"/>
      <c r="BT9" s="109"/>
      <c r="BU9" s="69"/>
      <c r="BV9" s="66"/>
      <c r="BW9" s="99" t="s">
        <v>35</v>
      </c>
      <c r="BX9" s="113"/>
      <c r="BY9" s="100"/>
      <c r="BZ9" s="74"/>
      <c r="CA9" s="67"/>
      <c r="CB9" s="116"/>
      <c r="CC9" s="65"/>
      <c r="CD9" s="73"/>
      <c r="CE9" s="119"/>
      <c r="CF9" s="122"/>
      <c r="CG9" s="70" t="s">
        <v>35</v>
      </c>
      <c r="CH9" s="126"/>
      <c r="CI9" s="71"/>
      <c r="CJ9" s="71" t="s">
        <v>35</v>
      </c>
      <c r="CK9" s="72"/>
      <c r="CL9" s="67"/>
      <c r="CM9" s="75"/>
      <c r="CN9" s="129"/>
      <c r="CO9" s="126"/>
      <c r="CP9" s="62"/>
      <c r="CQ9" s="63"/>
    </row>
    <row r="10" spans="2:95" ht="33" customHeight="1" x14ac:dyDescent="0.2">
      <c r="B10" s="18" t="s">
        <v>135</v>
      </c>
      <c r="C10" s="166"/>
      <c r="D10" s="166"/>
      <c r="E10" s="18" t="s">
        <v>140</v>
      </c>
      <c r="F10" s="146">
        <v>1760000</v>
      </c>
      <c r="G10" s="146">
        <v>900000</v>
      </c>
      <c r="H10" s="172">
        <v>900000</v>
      </c>
      <c r="I10" s="160">
        <f t="shared" si="0"/>
        <v>3560000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t="s">
        <v>35</v>
      </c>
      <c r="BL10" s="91" t="s">
        <v>35</v>
      </c>
      <c r="BM10" s="91"/>
      <c r="BN10" s="92"/>
      <c r="BO10" s="92" t="s">
        <v>35</v>
      </c>
      <c r="BP10" s="92" t="s">
        <v>35</v>
      </c>
      <c r="BQ10" s="62"/>
      <c r="BR10" s="63"/>
      <c r="BS10" s="64"/>
      <c r="BT10" s="59"/>
      <c r="BU10" s="62"/>
      <c r="BV10" s="62"/>
      <c r="BW10" s="99" t="s">
        <v>35</v>
      </c>
      <c r="BX10" s="113"/>
      <c r="BY10" s="100"/>
      <c r="BZ10" s="74"/>
      <c r="CA10" s="67"/>
      <c r="CB10" s="116"/>
      <c r="CC10" s="65"/>
      <c r="CD10" s="73"/>
      <c r="CE10" s="119"/>
      <c r="CF10" s="122"/>
      <c r="CG10" s="70" t="s">
        <v>35</v>
      </c>
      <c r="CH10" s="126"/>
      <c r="CI10" s="71"/>
      <c r="CJ10" s="71" t="s">
        <v>35</v>
      </c>
      <c r="CK10" s="72"/>
      <c r="CL10" s="67"/>
      <c r="CM10" s="75"/>
      <c r="CN10" s="129"/>
      <c r="CO10" s="126"/>
      <c r="CP10" s="62"/>
      <c r="CQ10" s="63"/>
    </row>
    <row r="11" spans="2:95" ht="24" customHeight="1" x14ac:dyDescent="0.15">
      <c r="B11" s="18" t="s">
        <v>136</v>
      </c>
      <c r="C11" s="145"/>
      <c r="D11" s="145"/>
      <c r="E11" s="18" t="s">
        <v>140</v>
      </c>
      <c r="F11" s="160">
        <v>1250000</v>
      </c>
      <c r="G11" s="160">
        <v>1250000</v>
      </c>
      <c r="H11" s="172">
        <v>1250000</v>
      </c>
      <c r="I11" s="160">
        <f t="shared" si="0"/>
        <v>3750000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t="s">
        <v>35</v>
      </c>
      <c r="BL11" s="91" t="s">
        <v>35</v>
      </c>
      <c r="BM11" s="91"/>
      <c r="BN11" s="92"/>
      <c r="BO11" s="92" t="s">
        <v>35</v>
      </c>
      <c r="BP11" s="92" t="s">
        <v>35</v>
      </c>
      <c r="BQ11" s="62"/>
      <c r="BR11" s="63"/>
      <c r="BS11" s="64"/>
      <c r="BT11" s="59"/>
      <c r="BU11" s="62"/>
      <c r="BV11" s="62"/>
      <c r="BW11" s="121" t="s">
        <v>35</v>
      </c>
      <c r="BX11" s="121"/>
      <c r="BY11" s="121"/>
      <c r="BZ11" s="122"/>
      <c r="CA11" s="122"/>
      <c r="CB11" s="122"/>
      <c r="CC11" s="122"/>
      <c r="CD11" s="122"/>
      <c r="CE11" s="122"/>
      <c r="CF11" s="122"/>
      <c r="CG11" s="122" t="s">
        <v>35</v>
      </c>
      <c r="CH11" s="122"/>
      <c r="CI11" s="122"/>
      <c r="CJ11" s="122" t="s">
        <v>35</v>
      </c>
      <c r="CK11" s="122"/>
      <c r="CL11" s="122"/>
      <c r="CM11" s="122"/>
      <c r="CN11" s="122"/>
      <c r="CO11" s="122"/>
      <c r="CP11" s="122"/>
      <c r="CQ11" s="63"/>
    </row>
    <row r="12" spans="2:95" ht="45" customHeight="1" x14ac:dyDescent="0.2">
      <c r="B12" s="18" t="s">
        <v>137</v>
      </c>
      <c r="C12" s="18" t="s">
        <v>388</v>
      </c>
      <c r="D12" s="3"/>
      <c r="E12" s="18" t="s">
        <v>141</v>
      </c>
      <c r="F12" s="160">
        <v>150000</v>
      </c>
      <c r="G12" s="160"/>
      <c r="H12" s="160"/>
      <c r="I12" s="160">
        <f t="shared" si="0"/>
        <v>150000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t="s">
        <v>35</v>
      </c>
      <c r="BL12" s="91" t="s">
        <v>35</v>
      </c>
      <c r="BM12" s="91"/>
      <c r="BN12" s="92"/>
      <c r="BO12" s="92" t="s">
        <v>35</v>
      </c>
      <c r="BP12" s="92" t="s">
        <v>35</v>
      </c>
      <c r="BQ12" s="62"/>
      <c r="BR12" s="63"/>
      <c r="BS12" s="64"/>
      <c r="BT12" s="59"/>
      <c r="BU12" s="62"/>
      <c r="BV12" s="62"/>
      <c r="BW12" s="121" t="s">
        <v>35</v>
      </c>
      <c r="BX12" s="121"/>
      <c r="BY12" s="121"/>
      <c r="BZ12" s="122"/>
      <c r="CA12" s="122"/>
      <c r="CB12" s="122"/>
      <c r="CC12" s="122"/>
      <c r="CD12" s="122"/>
      <c r="CE12" s="122"/>
      <c r="CF12" s="122"/>
      <c r="CG12" s="122" t="s">
        <v>35</v>
      </c>
      <c r="CH12" s="122"/>
      <c r="CI12" s="122" t="s">
        <v>35</v>
      </c>
      <c r="CJ12" s="122"/>
      <c r="CK12" s="122"/>
      <c r="CL12" s="122"/>
      <c r="CM12" s="122"/>
      <c r="CN12" s="122" t="s">
        <v>35</v>
      </c>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10490000</v>
      </c>
      <c r="G17" s="161">
        <f t="shared" ref="G17:I17" si="1">SUM(G7:G16)</f>
        <v>7200000</v>
      </c>
      <c r="H17" s="161">
        <f t="shared" si="1"/>
        <v>7200000</v>
      </c>
      <c r="I17" s="161">
        <f t="shared" si="1"/>
        <v>24890000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17690000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H20" s="1">
        <f>G10/I10</f>
        <v>0.25280898876404495</v>
      </c>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c r="D21" s="143"/>
      <c r="E21" s="11"/>
      <c r="H21" s="1">
        <f>G9/I9</f>
        <v>0.30612244897959184</v>
      </c>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v>1</v>
      </c>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v>1</v>
      </c>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c r="D30" s="143"/>
      <c r="E30" s="11"/>
      <c r="AY30" s="20" t="s">
        <v>86</v>
      </c>
      <c r="BD30" s="11"/>
      <c r="BE30" s="11"/>
      <c r="BF30" s="108"/>
      <c r="CS30" s="147"/>
      <c r="CT30" s="148"/>
    </row>
    <row r="31" spans="2:100" x14ac:dyDescent="0.15">
      <c r="B31" s="21" t="s">
        <v>30</v>
      </c>
      <c r="C31" s="163">
        <v>1</v>
      </c>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v>1</v>
      </c>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v>1</v>
      </c>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11" priority="1" operator="equal">
      <formula>"x"</formula>
    </cfRule>
  </conditionalFormatting>
  <pageMargins left="0.2" right="0.2" top="0.25" bottom="0.25" header="0" footer="0.1"/>
  <pageSetup paperSize="9" scale="74" orientation="landscape"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A2" zoomScale="150" zoomScaleNormal="150" zoomScalePageLayoutView="150" workbookViewId="0">
      <selection activeCell="C9" sqref="C9"/>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2</v>
      </c>
      <c r="D3" s="168" t="s">
        <v>131</v>
      </c>
      <c r="BC3" s="15" t="s">
        <v>80</v>
      </c>
    </row>
    <row r="4" spans="2:95" ht="47" customHeight="1" thickBot="1" x14ac:dyDescent="0.25">
      <c r="B4" s="57" t="s">
        <v>82</v>
      </c>
      <c r="C4" s="167">
        <v>2</v>
      </c>
      <c r="D4" s="169" t="s">
        <v>144</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101" customHeight="1" x14ac:dyDescent="0.2">
      <c r="B7" s="18" t="s">
        <v>145</v>
      </c>
      <c r="C7" s="253" t="s">
        <v>371</v>
      </c>
      <c r="D7" s="166"/>
      <c r="E7" s="18" t="s">
        <v>111</v>
      </c>
      <c r="F7" s="172">
        <v>1580000</v>
      </c>
      <c r="G7" s="172">
        <v>880000</v>
      </c>
      <c r="H7" s="172">
        <v>500000</v>
      </c>
      <c r="I7" s="160">
        <f>F7+G7+H7</f>
        <v>2960000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t="s">
        <v>35</v>
      </c>
      <c r="BG7" s="91" t="s">
        <v>35</v>
      </c>
      <c r="BH7" s="91" t="s">
        <v>35</v>
      </c>
      <c r="BI7" s="91"/>
      <c r="BJ7" s="91"/>
      <c r="BK7" s="91"/>
      <c r="BL7" s="91"/>
      <c r="BM7" s="91"/>
      <c r="BN7" s="92"/>
      <c r="BO7" s="92" t="s">
        <v>35</v>
      </c>
      <c r="BP7" s="92"/>
      <c r="BQ7" s="92"/>
      <c r="BR7" s="93"/>
      <c r="BS7" s="94"/>
      <c r="BT7" s="95"/>
      <c r="BU7" s="101"/>
      <c r="BV7" s="97"/>
      <c r="BW7" s="99" t="s">
        <v>35</v>
      </c>
      <c r="BX7" s="113"/>
      <c r="BY7" s="100"/>
      <c r="BZ7" s="106" t="s">
        <v>35</v>
      </c>
      <c r="CA7" s="98"/>
      <c r="CB7" s="115"/>
      <c r="CC7" s="96"/>
      <c r="CD7" s="105"/>
      <c r="CE7" s="118"/>
      <c r="CF7" s="121"/>
      <c r="CG7" s="102" t="s">
        <v>35</v>
      </c>
      <c r="CH7" s="125"/>
      <c r="CI7" s="103"/>
      <c r="CJ7" s="100"/>
      <c r="CK7" s="104"/>
      <c r="CL7" s="98"/>
      <c r="CM7" s="107" t="s">
        <v>35</v>
      </c>
      <c r="CN7" s="128"/>
      <c r="CO7" s="125"/>
      <c r="CP7" s="92"/>
      <c r="CQ7" s="93"/>
    </row>
    <row r="8" spans="2:95" s="56" customFormat="1" ht="51" customHeight="1" x14ac:dyDescent="0.2">
      <c r="B8" s="18" t="s">
        <v>146</v>
      </c>
      <c r="C8" s="253" t="s">
        <v>372</v>
      </c>
      <c r="D8" s="166"/>
      <c r="E8" s="18" t="s">
        <v>111</v>
      </c>
      <c r="F8" s="172">
        <v>400000</v>
      </c>
      <c r="G8" s="172">
        <v>200000</v>
      </c>
      <c r="H8" s="146"/>
      <c r="I8" s="160">
        <f>F8+G8+H8</f>
        <v>600000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t="s">
        <v>35</v>
      </c>
      <c r="BG8" s="61" t="s">
        <v>35</v>
      </c>
      <c r="BH8" s="61" t="s">
        <v>35</v>
      </c>
      <c r="BI8" s="61"/>
      <c r="BJ8" s="61"/>
      <c r="BK8" s="91"/>
      <c r="BL8" s="91"/>
      <c r="BM8" s="91"/>
      <c r="BN8" s="92"/>
      <c r="BO8" s="92" t="s">
        <v>35</v>
      </c>
      <c r="BP8" s="92"/>
      <c r="BQ8" s="62"/>
      <c r="BR8" s="63"/>
      <c r="BS8" s="64"/>
      <c r="BT8" s="109"/>
      <c r="BU8" s="69"/>
      <c r="BV8" s="66"/>
      <c r="BW8" s="99" t="s">
        <v>35</v>
      </c>
      <c r="BX8" s="113"/>
      <c r="BY8" s="100"/>
      <c r="BZ8" s="74" t="s">
        <v>35</v>
      </c>
      <c r="CA8" s="67"/>
      <c r="CB8" s="116"/>
      <c r="CC8" s="65"/>
      <c r="CD8" s="73"/>
      <c r="CE8" s="119"/>
      <c r="CF8" s="122"/>
      <c r="CG8" s="70" t="s">
        <v>35</v>
      </c>
      <c r="CH8" s="126"/>
      <c r="CI8" s="71"/>
      <c r="CJ8" s="71"/>
      <c r="CK8" s="72"/>
      <c r="CL8" s="67"/>
      <c r="CM8" s="75" t="s">
        <v>35</v>
      </c>
      <c r="CN8" s="129"/>
      <c r="CO8" s="126"/>
      <c r="CP8" s="62"/>
      <c r="CQ8" s="63"/>
    </row>
    <row r="9" spans="2:95" ht="67" customHeight="1" x14ac:dyDescent="0.2">
      <c r="B9" s="18" t="s">
        <v>147</v>
      </c>
      <c r="C9" s="253" t="s">
        <v>373</v>
      </c>
      <c r="D9" s="166"/>
      <c r="E9" s="18" t="s">
        <v>111</v>
      </c>
      <c r="F9" s="172">
        <v>800000</v>
      </c>
      <c r="G9" s="172">
        <v>400000</v>
      </c>
      <c r="H9" s="146"/>
      <c r="I9" s="160">
        <f>F9+G9+H9</f>
        <v>1200000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t="s">
        <v>35</v>
      </c>
      <c r="BG9" s="61" t="s">
        <v>35</v>
      </c>
      <c r="BH9" s="61" t="s">
        <v>35</v>
      </c>
      <c r="BI9" s="61"/>
      <c r="BJ9" s="61"/>
      <c r="BK9" s="91"/>
      <c r="BL9" s="91"/>
      <c r="BM9" s="91"/>
      <c r="BN9" s="92"/>
      <c r="BO9" s="92" t="s">
        <v>35</v>
      </c>
      <c r="BP9" s="92"/>
      <c r="BQ9" s="62"/>
      <c r="BR9" s="63"/>
      <c r="BS9" s="64"/>
      <c r="BT9" s="109"/>
      <c r="BU9" s="69"/>
      <c r="BV9" s="66"/>
      <c r="BW9" s="99" t="s">
        <v>35</v>
      </c>
      <c r="BX9" s="113"/>
      <c r="BY9" s="100"/>
      <c r="BZ9" s="74" t="s">
        <v>35</v>
      </c>
      <c r="CA9" s="67"/>
      <c r="CB9" s="116"/>
      <c r="CC9" s="65"/>
      <c r="CD9" s="73"/>
      <c r="CE9" s="119"/>
      <c r="CF9" s="122"/>
      <c r="CG9" s="70" t="s">
        <v>35</v>
      </c>
      <c r="CH9" s="126"/>
      <c r="CI9" s="71"/>
      <c r="CJ9" s="71"/>
      <c r="CK9" s="72"/>
      <c r="CL9" s="67"/>
      <c r="CM9" s="75" t="s">
        <v>35</v>
      </c>
      <c r="CN9" s="129"/>
      <c r="CO9" s="126"/>
      <c r="CP9" s="62"/>
      <c r="CQ9" s="63"/>
    </row>
    <row r="10" spans="2:95" ht="33" customHeight="1" x14ac:dyDescent="0.2">
      <c r="B10" s="18"/>
      <c r="C10" s="166"/>
      <c r="D10" s="166"/>
      <c r="E10" s="18"/>
      <c r="F10" s="146"/>
      <c r="G10" s="146"/>
      <c r="H10" s="258"/>
      <c r="I10" s="16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c r="BP10" s="92"/>
      <c r="BQ10" s="62"/>
      <c r="BR10" s="63"/>
      <c r="BS10" s="64"/>
      <c r="BT10" s="59"/>
      <c r="BU10" s="62"/>
      <c r="BV10" s="62"/>
      <c r="BW10" s="99"/>
      <c r="BX10" s="113"/>
      <c r="BY10" s="100"/>
      <c r="BZ10" s="74"/>
      <c r="CA10" s="67"/>
      <c r="CB10" s="116"/>
      <c r="CC10" s="65"/>
      <c r="CD10" s="73"/>
      <c r="CE10" s="119"/>
      <c r="CF10" s="122"/>
      <c r="CG10" s="70"/>
      <c r="CH10" s="126"/>
      <c r="CI10" s="71"/>
      <c r="CJ10" s="71"/>
      <c r="CK10" s="72"/>
      <c r="CL10" s="67"/>
      <c r="CM10" s="75"/>
      <c r="CN10" s="129"/>
      <c r="CO10" s="126"/>
      <c r="CP10" s="62"/>
      <c r="CQ10" s="63"/>
    </row>
    <row r="11" spans="2:95" ht="24" customHeight="1" x14ac:dyDescent="0.15">
      <c r="B11" s="18"/>
      <c r="C11" s="145"/>
      <c r="D11" s="145"/>
      <c r="E11" s="18"/>
      <c r="F11" s="160"/>
      <c r="G11" s="160"/>
      <c r="H11" s="172"/>
      <c r="I11" s="16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45" customHeight="1" x14ac:dyDescent="0.2">
      <c r="B12" s="18"/>
      <c r="C12" s="18"/>
      <c r="D12" s="3"/>
      <c r="E12" s="18"/>
      <c r="F12" s="160"/>
      <c r="G12" s="160"/>
      <c r="H12" s="160"/>
      <c r="I12" s="160"/>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2780000</v>
      </c>
      <c r="G17" s="161">
        <f t="shared" ref="G17:I17" si="0">SUM(G7:G16)</f>
        <v>1480000</v>
      </c>
      <c r="H17" s="161">
        <f t="shared" si="0"/>
        <v>500000</v>
      </c>
      <c r="I17" s="161">
        <f t="shared" si="0"/>
        <v>4760000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4260000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c r="D30" s="143"/>
      <c r="E30" s="11"/>
      <c r="AY30" s="20" t="s">
        <v>86</v>
      </c>
      <c r="BD30" s="11"/>
      <c r="BE30" s="11"/>
      <c r="BF30" s="108"/>
      <c r="CS30" s="147"/>
      <c r="CT30" s="148"/>
    </row>
    <row r="31" spans="2:100" x14ac:dyDescent="0.15">
      <c r="B31" s="21" t="s">
        <v>30</v>
      </c>
      <c r="C31" s="163"/>
      <c r="D31" s="143"/>
      <c r="E31" s="11"/>
      <c r="AY31" s="3">
        <v>1</v>
      </c>
      <c r="AZ31" s="165"/>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c r="BA33" s="142" t="s">
        <v>62</v>
      </c>
      <c r="BD33" s="11"/>
      <c r="BE33" s="11"/>
      <c r="CJ33" s="11"/>
      <c r="CK33" s="11"/>
      <c r="CL33" s="11"/>
      <c r="CM33" s="11"/>
      <c r="CN33" s="11"/>
      <c r="CO33" s="11"/>
      <c r="CP33" s="11"/>
      <c r="CQ33" s="11"/>
      <c r="CR33" s="11"/>
      <c r="CS33" s="149"/>
      <c r="CT33" s="150"/>
      <c r="CU33" s="11"/>
      <c r="CV33" s="11"/>
    </row>
    <row r="34" spans="2:100" x14ac:dyDescent="0.15">
      <c r="AY34" s="3">
        <v>4</v>
      </c>
      <c r="AZ34" s="165"/>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v>1</v>
      </c>
      <c r="BA37" s="142" t="s">
        <v>66</v>
      </c>
      <c r="BD37" s="11"/>
      <c r="BE37" s="11"/>
      <c r="CJ37" s="11"/>
      <c r="CK37" s="11"/>
      <c r="CL37" s="11"/>
      <c r="CM37" s="11"/>
      <c r="CN37" s="11"/>
      <c r="CO37" s="11"/>
      <c r="CP37" s="11"/>
      <c r="CQ37" s="11"/>
      <c r="CR37" s="11"/>
      <c r="CS37" s="11"/>
      <c r="CT37" s="11"/>
      <c r="CU37" s="11"/>
      <c r="CV37" s="11"/>
    </row>
  </sheetData>
  <conditionalFormatting sqref="BC7:CQ17">
    <cfRule type="cellIs" dxfId="10" priority="1" operator="equal">
      <formula>"x"</formula>
    </cfRule>
  </conditionalFormatting>
  <dataValidations count="1">
    <dataValidation allowBlank="1" showInputMessage="1" showErrorMessage="1" prompt="Will change automatically according to &quot;Sub-activity&quot; number" sqref="C8"/>
  </dataValidations>
  <pageMargins left="0.2" right="0.2" top="0.25" bottom="0.25" header="0" footer="0.1"/>
  <pageSetup paperSize="9" scale="26" orientation="landscape"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50" zoomScaleNormal="150" zoomScalePageLayoutView="150" workbookViewId="0">
      <selection activeCell="I9" sqref="I9"/>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2</v>
      </c>
      <c r="D3" s="168" t="s">
        <v>131</v>
      </c>
      <c r="BC3" s="15" t="s">
        <v>80</v>
      </c>
    </row>
    <row r="4" spans="2:95" ht="47" customHeight="1" thickBot="1" x14ac:dyDescent="0.25">
      <c r="B4" s="57" t="s">
        <v>82</v>
      </c>
      <c r="C4" s="167">
        <v>3</v>
      </c>
      <c r="D4" s="169" t="s">
        <v>148</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152</v>
      </c>
      <c r="C7" s="171" t="s">
        <v>153</v>
      </c>
      <c r="D7" s="166"/>
      <c r="E7" s="18" t="s">
        <v>150</v>
      </c>
      <c r="F7" s="146">
        <v>3375000</v>
      </c>
      <c r="G7" s="146">
        <v>4500000</v>
      </c>
      <c r="H7" s="146">
        <v>4725000</v>
      </c>
      <c r="I7" s="160">
        <f>F7+G7+H7</f>
        <v>12600000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t="s">
        <v>35</v>
      </c>
      <c r="BL7" s="91" t="s">
        <v>35</v>
      </c>
      <c r="BM7" s="91"/>
      <c r="BN7" s="92"/>
      <c r="BO7" s="92" t="s">
        <v>35</v>
      </c>
      <c r="BP7" s="92" t="s">
        <v>35</v>
      </c>
      <c r="BQ7" s="92"/>
      <c r="BR7" s="93"/>
      <c r="BS7" s="94"/>
      <c r="BT7" s="95"/>
      <c r="BU7" s="101"/>
      <c r="BV7" s="97"/>
      <c r="BW7" s="99" t="s">
        <v>35</v>
      </c>
      <c r="BX7" s="113"/>
      <c r="BY7" s="100"/>
      <c r="BZ7" s="106"/>
      <c r="CA7" s="98"/>
      <c r="CB7" s="115"/>
      <c r="CC7" s="96"/>
      <c r="CD7" s="105"/>
      <c r="CE7" s="118"/>
      <c r="CF7" s="121"/>
      <c r="CG7" s="102" t="s">
        <v>35</v>
      </c>
      <c r="CH7" s="125"/>
      <c r="CI7" s="103"/>
      <c r="CJ7" s="100" t="s">
        <v>35</v>
      </c>
      <c r="CK7" s="104"/>
      <c r="CL7" s="98"/>
      <c r="CM7" s="107"/>
      <c r="CN7" s="128"/>
      <c r="CO7" s="125"/>
      <c r="CP7" s="92"/>
      <c r="CQ7" s="93"/>
    </row>
    <row r="8" spans="2:95" s="56" customFormat="1" ht="36" customHeight="1" x14ac:dyDescent="0.2">
      <c r="B8" s="18" t="s">
        <v>149</v>
      </c>
      <c r="C8" s="171" t="s">
        <v>154</v>
      </c>
      <c r="D8" s="166"/>
      <c r="E8" s="18" t="s">
        <v>151</v>
      </c>
      <c r="F8" s="146">
        <v>6600000</v>
      </c>
      <c r="G8" s="146">
        <v>4400000</v>
      </c>
      <c r="H8" s="146"/>
      <c r="I8" s="160">
        <f>F8+G8+H8</f>
        <v>11000000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t="s">
        <v>35</v>
      </c>
      <c r="BG8" s="61"/>
      <c r="BH8" s="61"/>
      <c r="BI8" s="61"/>
      <c r="BJ8" s="61"/>
      <c r="BK8" s="91" t="s">
        <v>35</v>
      </c>
      <c r="BL8" s="91" t="s">
        <v>35</v>
      </c>
      <c r="BM8" s="91"/>
      <c r="BN8" s="92"/>
      <c r="BO8" s="92" t="s">
        <v>35</v>
      </c>
      <c r="BP8" s="92" t="s">
        <v>35</v>
      </c>
      <c r="BQ8" s="62"/>
      <c r="BR8" s="63"/>
      <c r="BS8" s="64"/>
      <c r="BT8" s="109"/>
      <c r="BU8" s="69"/>
      <c r="BV8" s="66"/>
      <c r="BW8" s="99" t="s">
        <v>35</v>
      </c>
      <c r="BX8" s="113"/>
      <c r="BY8" s="100"/>
      <c r="BZ8" s="74"/>
      <c r="CA8" s="67"/>
      <c r="CB8" s="116"/>
      <c r="CC8" s="65"/>
      <c r="CD8" s="73"/>
      <c r="CE8" s="119"/>
      <c r="CF8" s="122"/>
      <c r="CG8" s="70" t="s">
        <v>35</v>
      </c>
      <c r="CH8" s="126"/>
      <c r="CI8" s="71"/>
      <c r="CJ8" s="71" t="s">
        <v>35</v>
      </c>
      <c r="CK8" s="72"/>
      <c r="CL8" s="67"/>
      <c r="CM8" s="75"/>
      <c r="CN8" s="129"/>
      <c r="CO8" s="126"/>
      <c r="CP8" s="62"/>
      <c r="CQ8" s="63"/>
    </row>
    <row r="9" spans="2:95" ht="33" customHeight="1" x14ac:dyDescent="0.15">
      <c r="B9" s="18"/>
      <c r="C9" s="145"/>
      <c r="D9" s="166"/>
      <c r="E9" s="18"/>
      <c r="F9" s="146"/>
      <c r="G9" s="259"/>
      <c r="H9" s="146"/>
      <c r="I9" s="160"/>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c r="BL9" s="91"/>
      <c r="BM9" s="91"/>
      <c r="BN9" s="92"/>
      <c r="BO9" s="92"/>
      <c r="BP9" s="92"/>
      <c r="BQ9" s="62"/>
      <c r="BR9" s="63"/>
      <c r="BS9" s="64"/>
      <c r="BT9" s="109"/>
      <c r="BU9" s="69"/>
      <c r="BV9" s="66"/>
      <c r="BW9" s="99"/>
      <c r="BX9" s="113"/>
      <c r="BY9" s="100"/>
      <c r="BZ9" s="74"/>
      <c r="CA9" s="67"/>
      <c r="CB9" s="116"/>
      <c r="CC9" s="65"/>
      <c r="CD9" s="73"/>
      <c r="CE9" s="119"/>
      <c r="CF9" s="122"/>
      <c r="CG9" s="70"/>
      <c r="CH9" s="126"/>
      <c r="CI9" s="71"/>
      <c r="CJ9" s="71"/>
      <c r="CK9" s="72"/>
      <c r="CL9" s="67"/>
      <c r="CM9" s="75"/>
      <c r="CN9" s="129"/>
      <c r="CO9" s="126"/>
      <c r="CP9" s="62"/>
      <c r="CQ9" s="63"/>
    </row>
    <row r="10" spans="2:95" ht="33" customHeight="1" x14ac:dyDescent="0.2">
      <c r="B10" s="18"/>
      <c r="C10" s="166"/>
      <c r="D10" s="166"/>
      <c r="E10" s="18"/>
      <c r="F10" s="146"/>
      <c r="G10" s="146"/>
      <c r="H10" s="172"/>
      <c r="I10" s="16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c r="BP10" s="92"/>
      <c r="BQ10" s="62"/>
      <c r="BR10" s="63"/>
      <c r="BS10" s="64"/>
      <c r="BT10" s="59"/>
      <c r="BU10" s="62"/>
      <c r="BV10" s="62"/>
      <c r="BW10" s="99"/>
      <c r="BX10" s="113"/>
      <c r="BY10" s="100"/>
      <c r="BZ10" s="74"/>
      <c r="CA10" s="67"/>
      <c r="CB10" s="116"/>
      <c r="CC10" s="65"/>
      <c r="CD10" s="73"/>
      <c r="CE10" s="119"/>
      <c r="CF10" s="122"/>
      <c r="CG10" s="70"/>
      <c r="CH10" s="126"/>
      <c r="CI10" s="71"/>
      <c r="CJ10" s="71"/>
      <c r="CK10" s="72"/>
      <c r="CL10" s="67"/>
      <c r="CM10" s="75"/>
      <c r="CN10" s="129"/>
      <c r="CO10" s="126"/>
      <c r="CP10" s="62"/>
      <c r="CQ10" s="63"/>
    </row>
    <row r="11" spans="2:95" ht="24" customHeight="1" x14ac:dyDescent="0.15">
      <c r="B11" s="18"/>
      <c r="C11" s="145"/>
      <c r="D11" s="145"/>
      <c r="E11" s="18"/>
      <c r="F11" s="160"/>
      <c r="G11" s="160"/>
      <c r="H11" s="172"/>
      <c r="I11" s="16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45" customHeight="1" x14ac:dyDescent="0.2">
      <c r="B12" s="18"/>
      <c r="C12" s="18"/>
      <c r="D12" s="3"/>
      <c r="E12" s="18"/>
      <c r="F12" s="160"/>
      <c r="G12" s="160"/>
      <c r="H12" s="160"/>
      <c r="I12" s="160"/>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9975000</v>
      </c>
      <c r="G17" s="161">
        <f t="shared" ref="G17:I17" si="0">SUM(G7:G16)</f>
        <v>8900000</v>
      </c>
      <c r="H17" s="161">
        <f t="shared" si="0"/>
        <v>4725000</v>
      </c>
      <c r="I17" s="161">
        <f t="shared" si="0"/>
        <v>23600000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18875000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v>1</v>
      </c>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v>1</v>
      </c>
      <c r="BI25" s="3"/>
      <c r="BT25" s="23"/>
      <c r="BU25" s="24"/>
      <c r="BV25" s="24"/>
      <c r="BW25" s="24"/>
      <c r="BX25" s="24"/>
      <c r="BY25" s="24"/>
      <c r="BZ25" s="24"/>
      <c r="CA25" s="24"/>
      <c r="CB25" s="24"/>
      <c r="CC25" s="24"/>
      <c r="CD25" s="24"/>
      <c r="CE25" s="24"/>
      <c r="CF25" s="24"/>
      <c r="CG25" s="27" t="s">
        <v>12</v>
      </c>
      <c r="CH25" s="26"/>
    </row>
    <row r="26" spans="2:100" x14ac:dyDescent="0.2">
      <c r="B26" s="21" t="s">
        <v>27</v>
      </c>
      <c r="C26" s="163"/>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9" priority="1" operator="equal">
      <formula>"x"</formula>
    </cfRule>
  </conditionalFormatting>
  <pageMargins left="0.2" right="0.2" top="0.25" bottom="0.25" header="0" footer="0.1"/>
  <pageSetup paperSize="9" scale="74" orientation="landscape"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B1" zoomScale="150" zoomScaleNormal="150" zoomScalePageLayoutView="150" workbookViewId="0">
      <selection activeCell="C7" sqref="C7"/>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2</v>
      </c>
      <c r="D3" s="168" t="s">
        <v>131</v>
      </c>
      <c r="BC3" s="15" t="s">
        <v>80</v>
      </c>
    </row>
    <row r="4" spans="2:95" ht="56" customHeight="1" thickBot="1" x14ac:dyDescent="0.25">
      <c r="B4" s="57" t="s">
        <v>82</v>
      </c>
      <c r="C4" s="167">
        <v>4</v>
      </c>
      <c r="D4" s="169" t="s">
        <v>159</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155</v>
      </c>
      <c r="C7" s="171" t="s">
        <v>175</v>
      </c>
      <c r="D7" s="166"/>
      <c r="E7" s="18" t="s">
        <v>157</v>
      </c>
      <c r="F7" s="146">
        <v>250000</v>
      </c>
      <c r="G7" s="146">
        <v>100000</v>
      </c>
      <c r="H7" s="146"/>
      <c r="I7" s="160">
        <f>F7+G7+H7</f>
        <v>350000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c r="BN7" s="92"/>
      <c r="BO7" s="92" t="s">
        <v>35</v>
      </c>
      <c r="BP7" s="92"/>
      <c r="BQ7" s="92"/>
      <c r="BR7" s="93"/>
      <c r="BS7" s="94"/>
      <c r="BT7" s="95"/>
      <c r="BU7" s="101"/>
      <c r="BV7" s="97"/>
      <c r="BW7" s="99" t="s">
        <v>35</v>
      </c>
      <c r="BX7" s="113"/>
      <c r="BY7" s="100"/>
      <c r="BZ7" s="106"/>
      <c r="CA7" s="98"/>
      <c r="CB7" s="115"/>
      <c r="CC7" s="96"/>
      <c r="CD7" s="105"/>
      <c r="CE7" s="118"/>
      <c r="CF7" s="121"/>
      <c r="CG7" s="102" t="s">
        <v>35</v>
      </c>
      <c r="CH7" s="125"/>
      <c r="CI7" s="103"/>
      <c r="CJ7" s="100"/>
      <c r="CK7" s="104"/>
      <c r="CL7" s="98"/>
      <c r="CM7" s="107"/>
      <c r="CN7" s="128"/>
      <c r="CO7" s="125"/>
      <c r="CP7" s="92"/>
      <c r="CQ7" s="93"/>
    </row>
    <row r="8" spans="2:95" s="56" customFormat="1" ht="36" customHeight="1" x14ac:dyDescent="0.2">
      <c r="B8" s="18" t="s">
        <v>156</v>
      </c>
      <c r="C8" s="255" t="s">
        <v>374</v>
      </c>
      <c r="D8" s="166"/>
      <c r="E8" s="18" t="s">
        <v>158</v>
      </c>
      <c r="F8" s="172">
        <v>300000</v>
      </c>
      <c r="G8" s="172">
        <v>300000</v>
      </c>
      <c r="H8" s="146"/>
      <c r="I8" s="160">
        <f>F8+G8+H8</f>
        <v>600000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t="s">
        <v>35</v>
      </c>
      <c r="BL8" s="91" t="s">
        <v>35</v>
      </c>
      <c r="BM8" s="91"/>
      <c r="BN8" s="92"/>
      <c r="BO8" s="92" t="s">
        <v>35</v>
      </c>
      <c r="BP8" s="92" t="s">
        <v>35</v>
      </c>
      <c r="BQ8" s="62"/>
      <c r="BR8" s="63"/>
      <c r="BS8" s="64"/>
      <c r="BT8" s="109"/>
      <c r="BU8" s="69"/>
      <c r="BV8" s="66"/>
      <c r="BW8" s="99" t="s">
        <v>35</v>
      </c>
      <c r="BX8" s="113"/>
      <c r="BY8" s="100"/>
      <c r="BZ8" s="74"/>
      <c r="CA8" s="67"/>
      <c r="CB8" s="116"/>
      <c r="CC8" s="65"/>
      <c r="CD8" s="73"/>
      <c r="CE8" s="119"/>
      <c r="CF8" s="122"/>
      <c r="CG8" s="70" t="s">
        <v>35</v>
      </c>
      <c r="CH8" s="126"/>
      <c r="CI8" s="71" t="s">
        <v>35</v>
      </c>
      <c r="CJ8" s="71"/>
      <c r="CK8" s="72"/>
      <c r="CL8" s="67"/>
      <c r="CM8" s="75"/>
      <c r="CN8" s="129" t="s">
        <v>35</v>
      </c>
      <c r="CO8" s="126"/>
      <c r="CP8" s="62"/>
      <c r="CQ8" s="63"/>
    </row>
    <row r="9" spans="2:95" ht="33" customHeight="1" x14ac:dyDescent="0.15">
      <c r="B9" s="18"/>
      <c r="C9" s="145"/>
      <c r="D9" s="166"/>
      <c r="E9" s="18"/>
      <c r="F9" s="146"/>
      <c r="G9" s="146"/>
      <c r="H9" s="259"/>
      <c r="I9" s="160"/>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c r="BL9" s="91"/>
      <c r="BM9" s="91"/>
      <c r="BN9" s="92"/>
      <c r="BO9" s="92"/>
      <c r="BP9" s="92"/>
      <c r="BQ9" s="62"/>
      <c r="BR9" s="63"/>
      <c r="BS9" s="64"/>
      <c r="BT9" s="109"/>
      <c r="BU9" s="69"/>
      <c r="BV9" s="66"/>
      <c r="BW9" s="99"/>
      <c r="BX9" s="113"/>
      <c r="BY9" s="100"/>
      <c r="BZ9" s="74"/>
      <c r="CA9" s="67"/>
      <c r="CB9" s="116"/>
      <c r="CC9" s="65"/>
      <c r="CD9" s="73"/>
      <c r="CE9" s="119"/>
      <c r="CF9" s="122"/>
      <c r="CG9" s="70"/>
      <c r="CH9" s="126"/>
      <c r="CI9" s="71"/>
      <c r="CJ9" s="71"/>
      <c r="CK9" s="72"/>
      <c r="CL9" s="67"/>
      <c r="CM9" s="75"/>
      <c r="CN9" s="129"/>
      <c r="CO9" s="126"/>
      <c r="CP9" s="62"/>
      <c r="CQ9" s="63"/>
    </row>
    <row r="10" spans="2:95" ht="33" customHeight="1" x14ac:dyDescent="0.2">
      <c r="B10" s="18"/>
      <c r="C10" s="166"/>
      <c r="D10" s="166"/>
      <c r="E10" s="18"/>
      <c r="F10" s="146"/>
      <c r="G10" s="146"/>
      <c r="H10" s="172"/>
      <c r="I10" s="16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c r="BP10" s="92"/>
      <c r="BQ10" s="62"/>
      <c r="BR10" s="63"/>
      <c r="BS10" s="64"/>
      <c r="BT10" s="59"/>
      <c r="BU10" s="62"/>
      <c r="BV10" s="62"/>
      <c r="BW10" s="99"/>
      <c r="BX10" s="113"/>
      <c r="BY10" s="100"/>
      <c r="BZ10" s="74"/>
      <c r="CA10" s="67"/>
      <c r="CB10" s="116"/>
      <c r="CC10" s="65"/>
      <c r="CD10" s="73"/>
      <c r="CE10" s="119"/>
      <c r="CF10" s="122"/>
      <c r="CG10" s="70"/>
      <c r="CH10" s="126"/>
      <c r="CI10" s="71"/>
      <c r="CJ10" s="71"/>
      <c r="CK10" s="72"/>
      <c r="CL10" s="67"/>
      <c r="CM10" s="75"/>
      <c r="CN10" s="129"/>
      <c r="CO10" s="126"/>
      <c r="CP10" s="62"/>
      <c r="CQ10" s="63"/>
    </row>
    <row r="11" spans="2:95" ht="24" customHeight="1" x14ac:dyDescent="0.15">
      <c r="B11" s="18"/>
      <c r="C11" s="145"/>
      <c r="D11" s="145"/>
      <c r="E11" s="18"/>
      <c r="F11" s="160"/>
      <c r="G11" s="160"/>
      <c r="H11" s="172"/>
      <c r="I11" s="16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45" customHeight="1" x14ac:dyDescent="0.2">
      <c r="B12" s="18"/>
      <c r="C12" s="18"/>
      <c r="D12" s="3"/>
      <c r="E12" s="18"/>
      <c r="F12" s="160"/>
      <c r="G12" s="160"/>
      <c r="H12" s="160"/>
      <c r="I12" s="160"/>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550000</v>
      </c>
      <c r="G17" s="161">
        <f t="shared" ref="G17:I17" si="0">SUM(G7:G16)</f>
        <v>400000</v>
      </c>
      <c r="H17" s="161">
        <f t="shared" si="0"/>
        <v>0</v>
      </c>
      <c r="I17" s="161">
        <f t="shared" si="0"/>
        <v>950000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950000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v>1</v>
      </c>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c r="D31" s="143"/>
      <c r="E31" s="11"/>
      <c r="AY31" s="3">
        <v>1</v>
      </c>
      <c r="AZ31" s="165"/>
      <c r="BA31" s="142" t="s">
        <v>60</v>
      </c>
      <c r="BD31" s="11"/>
      <c r="BE31" s="11"/>
      <c r="CJ31" s="11"/>
      <c r="CK31" s="11"/>
      <c r="CL31" s="11"/>
      <c r="CM31" s="11"/>
      <c r="CN31" s="11"/>
      <c r="CO31" s="11"/>
      <c r="CP31" s="11"/>
      <c r="CQ31" s="11"/>
      <c r="CR31" s="11"/>
      <c r="CS31" s="149"/>
      <c r="CT31" s="150"/>
      <c r="CU31" s="11"/>
      <c r="CV31" s="11"/>
    </row>
    <row r="32" spans="2:100" x14ac:dyDescent="0.15">
      <c r="B32" s="21" t="s">
        <v>31</v>
      </c>
      <c r="C32" s="163">
        <v>1</v>
      </c>
      <c r="D32" s="143"/>
      <c r="E32" s="11"/>
      <c r="AY32" s="3">
        <v>2</v>
      </c>
      <c r="AZ32" s="165"/>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v>1</v>
      </c>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8" priority="1" operator="equal">
      <formula>"x"</formula>
    </cfRule>
  </conditionalFormatting>
  <pageMargins left="0.2" right="0.2" top="0.25" bottom="0.25" header="0" footer="0.1"/>
  <pageSetup paperSize="9" scale="74" orientation="landscape"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B1" zoomScale="115" zoomScaleNormal="115" zoomScalePageLayoutView="115" workbookViewId="0">
      <selection activeCell="C7" sqref="C7"/>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58" width="1.33203125" style="1" customWidth="1"/>
    <col min="59" max="59" width="2.1640625" style="1" customWidth="1"/>
    <col min="60" max="95" width="1.33203125" style="1" customWidth="1"/>
    <col min="96" max="16384" width="9.6640625" style="1"/>
  </cols>
  <sheetData>
    <row r="1" spans="2:95" x14ac:dyDescent="0.2">
      <c r="B1" s="157" t="s">
        <v>83</v>
      </c>
    </row>
    <row r="2" spans="2:95" ht="12" thickBot="1" x14ac:dyDescent="0.25">
      <c r="B2" s="15" t="s">
        <v>41</v>
      </c>
      <c r="F2" s="56"/>
    </row>
    <row r="3" spans="2:95" ht="22" customHeight="1" thickBot="1" x14ac:dyDescent="0.25">
      <c r="B3" s="58" t="s">
        <v>42</v>
      </c>
      <c r="C3" s="88">
        <v>2</v>
      </c>
      <c r="D3" s="168" t="s">
        <v>131</v>
      </c>
      <c r="BC3" s="15" t="s">
        <v>80</v>
      </c>
    </row>
    <row r="4" spans="2:95" ht="39" customHeight="1" thickBot="1" x14ac:dyDescent="0.25">
      <c r="B4" s="57" t="s">
        <v>82</v>
      </c>
      <c r="C4" s="167">
        <v>5</v>
      </c>
      <c r="D4" s="169" t="s">
        <v>160</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73" customHeight="1" x14ac:dyDescent="0.2">
      <c r="B7" s="18" t="s">
        <v>161</v>
      </c>
      <c r="C7" s="171" t="s">
        <v>176</v>
      </c>
      <c r="D7" s="166"/>
      <c r="E7" s="18" t="s">
        <v>168</v>
      </c>
      <c r="F7" s="146">
        <v>3750000</v>
      </c>
      <c r="G7" s="146">
        <v>3750000</v>
      </c>
      <c r="H7" s="146">
        <v>3750000</v>
      </c>
      <c r="I7" s="160">
        <f>F7+G7+H7</f>
        <v>11250000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t="s">
        <v>35</v>
      </c>
      <c r="BL7" s="91" t="s">
        <v>35</v>
      </c>
      <c r="BM7" s="91"/>
      <c r="BN7" s="92"/>
      <c r="BO7" s="92" t="s">
        <v>35</v>
      </c>
      <c r="BP7" s="92" t="s">
        <v>35</v>
      </c>
      <c r="BQ7" s="92"/>
      <c r="BR7" s="93"/>
      <c r="BS7" s="94"/>
      <c r="BT7" s="95"/>
      <c r="BU7" s="101"/>
      <c r="BV7" s="97"/>
      <c r="BW7" s="99" t="s">
        <v>35</v>
      </c>
      <c r="BX7" s="113"/>
      <c r="BY7" s="100"/>
      <c r="BZ7" s="106"/>
      <c r="CA7" s="98"/>
      <c r="CB7" s="115"/>
      <c r="CC7" s="96"/>
      <c r="CD7" s="105"/>
      <c r="CE7" s="118"/>
      <c r="CF7" s="121"/>
      <c r="CG7" s="102" t="s">
        <v>35</v>
      </c>
      <c r="CH7" s="125"/>
      <c r="CI7" s="103" t="s">
        <v>35</v>
      </c>
      <c r="CJ7" s="100"/>
      <c r="CK7" s="104"/>
      <c r="CL7" s="98"/>
      <c r="CM7" s="107"/>
      <c r="CN7" s="128" t="s">
        <v>35</v>
      </c>
      <c r="CO7" s="125"/>
      <c r="CP7" s="92"/>
      <c r="CQ7" s="93"/>
    </row>
    <row r="8" spans="2:95" s="56" customFormat="1" ht="36" customHeight="1" x14ac:dyDescent="0.2">
      <c r="B8" s="18" t="s">
        <v>162</v>
      </c>
      <c r="C8" s="255" t="s">
        <v>390</v>
      </c>
      <c r="D8" s="166"/>
      <c r="E8" s="18" t="s">
        <v>169</v>
      </c>
      <c r="F8" s="146">
        <v>300000</v>
      </c>
      <c r="G8" s="146">
        <v>375000</v>
      </c>
      <c r="H8" s="146"/>
      <c r="I8" s="160">
        <f>F8+G8+H8</f>
        <v>675000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c r="BL8" s="91"/>
      <c r="BM8" s="91"/>
      <c r="BN8" s="92"/>
      <c r="BO8" s="92" t="s">
        <v>35</v>
      </c>
      <c r="BP8" s="92"/>
      <c r="BQ8" s="62"/>
      <c r="BR8" s="63" t="s">
        <v>35</v>
      </c>
      <c r="BS8" s="64"/>
      <c r="BT8" s="109"/>
      <c r="BU8" s="69"/>
      <c r="BV8" s="66"/>
      <c r="BW8" s="99" t="s">
        <v>35</v>
      </c>
      <c r="BX8" s="113"/>
      <c r="BY8" s="100"/>
      <c r="BZ8" s="74"/>
      <c r="CA8" s="67"/>
      <c r="CB8" s="116"/>
      <c r="CC8" s="65"/>
      <c r="CD8" s="73"/>
      <c r="CE8" s="119"/>
      <c r="CF8" s="122"/>
      <c r="CG8" s="70" t="s">
        <v>35</v>
      </c>
      <c r="CH8" s="126"/>
      <c r="CI8" s="71" t="s">
        <v>35</v>
      </c>
      <c r="CJ8" s="71"/>
      <c r="CK8" s="72"/>
      <c r="CL8" s="67"/>
      <c r="CM8" s="75"/>
      <c r="CN8" s="129" t="s">
        <v>35</v>
      </c>
      <c r="CO8" s="126"/>
      <c r="CP8" s="62"/>
      <c r="CQ8" s="63"/>
    </row>
    <row r="9" spans="2:95" ht="50" customHeight="1" x14ac:dyDescent="0.2">
      <c r="B9" s="18" t="s">
        <v>163</v>
      </c>
      <c r="C9" s="171" t="s">
        <v>177</v>
      </c>
      <c r="D9" s="166"/>
      <c r="E9" s="18" t="s">
        <v>170</v>
      </c>
      <c r="F9" s="146">
        <v>750000</v>
      </c>
      <c r="G9" s="146">
        <v>750000</v>
      </c>
      <c r="H9" s="146">
        <v>750000</v>
      </c>
      <c r="I9" s="160">
        <f>F9+G9+H9</f>
        <v>2250000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c r="BL9" s="91"/>
      <c r="BM9" s="91"/>
      <c r="BN9" s="92"/>
      <c r="BO9" s="92" t="s">
        <v>35</v>
      </c>
      <c r="BP9" s="92"/>
      <c r="BQ9" s="62"/>
      <c r="BR9" s="63"/>
      <c r="BS9" s="64"/>
      <c r="BT9" s="109"/>
      <c r="BU9" s="69"/>
      <c r="BV9" s="66"/>
      <c r="BW9" s="99" t="s">
        <v>35</v>
      </c>
      <c r="BX9" s="113"/>
      <c r="BY9" s="100"/>
      <c r="BZ9" s="74"/>
      <c r="CA9" s="67"/>
      <c r="CB9" s="116"/>
      <c r="CC9" s="65"/>
      <c r="CD9" s="73"/>
      <c r="CE9" s="119"/>
      <c r="CF9" s="122"/>
      <c r="CG9" s="70" t="s">
        <v>35</v>
      </c>
      <c r="CH9" s="126"/>
      <c r="CI9" s="71"/>
      <c r="CJ9" s="71" t="s">
        <v>35</v>
      </c>
      <c r="CK9" s="72"/>
      <c r="CL9" s="67"/>
      <c r="CM9" s="75"/>
      <c r="CN9" s="129"/>
      <c r="CO9" s="126"/>
      <c r="CP9" s="62"/>
      <c r="CQ9" s="63"/>
    </row>
    <row r="10" spans="2:95" ht="33" customHeight="1" x14ac:dyDescent="0.2">
      <c r="B10" s="18" t="s">
        <v>164</v>
      </c>
      <c r="C10" s="254" t="s">
        <v>375</v>
      </c>
      <c r="D10" s="166"/>
      <c r="E10" s="18" t="s">
        <v>171</v>
      </c>
      <c r="F10" s="172">
        <v>180000</v>
      </c>
      <c r="G10" s="172">
        <v>180000</v>
      </c>
      <c r="H10" s="172">
        <v>180000</v>
      </c>
      <c r="I10" s="160">
        <f t="shared" ref="I10:I13" si="0">F10+G10+H10</f>
        <v>540000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t="s">
        <v>35</v>
      </c>
      <c r="BP10" s="92"/>
      <c r="BQ10" s="62" t="s">
        <v>35</v>
      </c>
      <c r="BR10" s="63"/>
      <c r="BS10" s="64"/>
      <c r="BT10" s="59"/>
      <c r="BU10" s="62"/>
      <c r="BV10" s="62"/>
      <c r="BW10" s="99" t="s">
        <v>35</v>
      </c>
      <c r="BX10" s="113"/>
      <c r="BY10" s="100"/>
      <c r="BZ10" s="74"/>
      <c r="CA10" s="67"/>
      <c r="CB10" s="116"/>
      <c r="CC10" s="65"/>
      <c r="CD10" s="73"/>
      <c r="CE10" s="119"/>
      <c r="CF10" s="122"/>
      <c r="CG10" s="70" t="s">
        <v>35</v>
      </c>
      <c r="CH10" s="126"/>
      <c r="CI10" s="71"/>
      <c r="CJ10" s="71"/>
      <c r="CK10" s="72"/>
      <c r="CL10" s="67"/>
      <c r="CM10" s="75"/>
      <c r="CN10" s="129"/>
      <c r="CO10" s="126"/>
      <c r="CP10" s="62"/>
      <c r="CQ10" s="63"/>
    </row>
    <row r="11" spans="2:95" ht="29" customHeight="1" x14ac:dyDescent="0.15">
      <c r="B11" s="18" t="s">
        <v>165</v>
      </c>
      <c r="C11" s="171" t="s">
        <v>178</v>
      </c>
      <c r="D11" s="145"/>
      <c r="E11" s="18" t="s">
        <v>172</v>
      </c>
      <c r="F11" s="160">
        <v>350000</v>
      </c>
      <c r="G11" s="160">
        <v>750000</v>
      </c>
      <c r="H11" s="146">
        <v>1250000</v>
      </c>
      <c r="I11" s="160">
        <f t="shared" si="0"/>
        <v>2350000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t="s">
        <v>35</v>
      </c>
      <c r="BP11" s="92"/>
      <c r="BQ11" s="62"/>
      <c r="BR11" s="63"/>
      <c r="BS11" s="64"/>
      <c r="BT11" s="59"/>
      <c r="BU11" s="62"/>
      <c r="BV11" s="62"/>
      <c r="BW11" s="121" t="s">
        <v>35</v>
      </c>
      <c r="BX11" s="121"/>
      <c r="BY11" s="121"/>
      <c r="BZ11" s="122"/>
      <c r="CA11" s="122"/>
      <c r="CB11" s="122"/>
      <c r="CC11" s="122"/>
      <c r="CD11" s="122"/>
      <c r="CE11" s="122"/>
      <c r="CF11" s="122"/>
      <c r="CG11" s="122" t="s">
        <v>35</v>
      </c>
      <c r="CH11" s="122"/>
      <c r="CI11" s="122"/>
      <c r="CJ11" s="122"/>
      <c r="CK11" s="122"/>
      <c r="CL11" s="122"/>
      <c r="CM11" s="122"/>
      <c r="CN11" s="122"/>
      <c r="CO11" s="122"/>
      <c r="CP11" s="122"/>
      <c r="CQ11" s="63"/>
    </row>
    <row r="12" spans="2:95" ht="35" customHeight="1" x14ac:dyDescent="0.2">
      <c r="B12" s="18" t="s">
        <v>166</v>
      </c>
      <c r="C12" s="18" t="s">
        <v>179</v>
      </c>
      <c r="D12" s="3"/>
      <c r="E12" s="18" t="s">
        <v>173</v>
      </c>
      <c r="F12" s="160">
        <v>100000</v>
      </c>
      <c r="G12" s="160"/>
      <c r="H12" s="160"/>
      <c r="I12" s="160">
        <f t="shared" si="0"/>
        <v>100000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t="s">
        <v>35</v>
      </c>
      <c r="BL12" s="91" t="s">
        <v>35</v>
      </c>
      <c r="BM12" s="91"/>
      <c r="BN12" s="92"/>
      <c r="BO12" s="92" t="s">
        <v>35</v>
      </c>
      <c r="BP12" s="92" t="s">
        <v>35</v>
      </c>
      <c r="BQ12" s="62"/>
      <c r="BR12" s="63"/>
      <c r="BS12" s="64"/>
      <c r="BT12" s="59"/>
      <c r="BU12" s="62"/>
      <c r="BV12" s="62"/>
      <c r="BW12" s="121" t="s">
        <v>35</v>
      </c>
      <c r="BX12" s="121"/>
      <c r="BY12" s="121"/>
      <c r="BZ12" s="122"/>
      <c r="CA12" s="122"/>
      <c r="CB12" s="122"/>
      <c r="CC12" s="122"/>
      <c r="CD12" s="122"/>
      <c r="CE12" s="122"/>
      <c r="CF12" s="122"/>
      <c r="CG12" s="122" t="s">
        <v>35</v>
      </c>
      <c r="CH12" s="122"/>
      <c r="CI12" s="122"/>
      <c r="CJ12" s="122"/>
      <c r="CK12" s="122"/>
      <c r="CL12" s="122"/>
      <c r="CM12" s="122"/>
      <c r="CN12" s="122"/>
      <c r="CO12" s="122" t="s">
        <v>35</v>
      </c>
      <c r="CP12" s="122"/>
      <c r="CQ12" s="63"/>
    </row>
    <row r="13" spans="2:95" ht="25" customHeight="1" x14ac:dyDescent="0.2">
      <c r="B13" s="18" t="s">
        <v>167</v>
      </c>
      <c r="C13" s="18" t="s">
        <v>180</v>
      </c>
      <c r="D13" s="3"/>
      <c r="E13" s="3" t="s">
        <v>174</v>
      </c>
      <c r="F13" s="160">
        <v>50000</v>
      </c>
      <c r="G13" s="160">
        <v>100000</v>
      </c>
      <c r="H13" s="160"/>
      <c r="I13" s="160">
        <f t="shared" si="0"/>
        <v>150000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91" t="s">
        <v>35</v>
      </c>
      <c r="BL13" s="91" t="s">
        <v>35</v>
      </c>
      <c r="BM13" s="91"/>
      <c r="BN13" s="92"/>
      <c r="BO13" s="92" t="s">
        <v>35</v>
      </c>
      <c r="BP13" s="92" t="s">
        <v>35</v>
      </c>
      <c r="BQ13" s="62"/>
      <c r="BR13" s="63"/>
      <c r="BS13" s="64"/>
      <c r="BT13" s="59"/>
      <c r="BU13" s="62"/>
      <c r="BV13" s="62"/>
      <c r="BW13" s="121" t="s">
        <v>35</v>
      </c>
      <c r="BX13" s="121"/>
      <c r="BY13" s="121"/>
      <c r="BZ13" s="122"/>
      <c r="CA13" s="122"/>
      <c r="CB13" s="122"/>
      <c r="CC13" s="122"/>
      <c r="CD13" s="122"/>
      <c r="CE13" s="122"/>
      <c r="CF13" s="122"/>
      <c r="CG13" s="122" t="s">
        <v>35</v>
      </c>
      <c r="CH13" s="122"/>
      <c r="CI13" s="122"/>
      <c r="CJ13" s="122"/>
      <c r="CK13" s="122"/>
      <c r="CL13" s="122"/>
      <c r="CM13" s="122"/>
      <c r="CN13" s="122"/>
      <c r="CO13" s="122" t="s">
        <v>35</v>
      </c>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5480000</v>
      </c>
      <c r="G17" s="161">
        <f t="shared" ref="G17:I17" si="1">SUM(G7:G16)</f>
        <v>5905000</v>
      </c>
      <c r="H17" s="161">
        <f t="shared" si="1"/>
        <v>5930000</v>
      </c>
      <c r="I17" s="161">
        <f t="shared" si="1"/>
        <v>17315000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11385000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G21" s="1">
        <f>H11/I11</f>
        <v>0.53191489361702127</v>
      </c>
      <c r="BF21" s="5" t="s">
        <v>1</v>
      </c>
      <c r="BG21" s="4"/>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F24" s="1">
        <f>F8/I8</f>
        <v>0.44444444444444442</v>
      </c>
      <c r="BF24" s="5" t="s">
        <v>4</v>
      </c>
      <c r="BG24" s="3">
        <v>1</v>
      </c>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7" priority="1" operator="equal">
      <formula>"x"</formula>
    </cfRule>
  </conditionalFormatting>
  <pageMargins left="0.2" right="0.2" top="0.25" bottom="0.25" header="0" footer="0.1"/>
  <pageSetup paperSize="9" scale="74" orientation="landscape"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50" zoomScaleNormal="150" zoomScalePageLayoutView="150" workbookViewId="0">
      <selection activeCell="H12" sqref="H12"/>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c r="F2" s="56"/>
    </row>
    <row r="3" spans="2:95" ht="22" customHeight="1" thickBot="1" x14ac:dyDescent="0.25">
      <c r="B3" s="58" t="s">
        <v>42</v>
      </c>
      <c r="C3" s="88">
        <v>2</v>
      </c>
      <c r="D3" s="168" t="s">
        <v>131</v>
      </c>
      <c r="BC3" s="15" t="s">
        <v>80</v>
      </c>
    </row>
    <row r="4" spans="2:95" ht="48" customHeight="1" thickBot="1" x14ac:dyDescent="0.25">
      <c r="B4" s="57" t="s">
        <v>82</v>
      </c>
      <c r="C4" s="167">
        <v>6</v>
      </c>
      <c r="D4" s="169" t="s">
        <v>181</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182</v>
      </c>
      <c r="C7" s="171" t="s">
        <v>192</v>
      </c>
      <c r="D7" s="166"/>
      <c r="E7" s="18" t="s">
        <v>141</v>
      </c>
      <c r="F7" s="146">
        <v>100000</v>
      </c>
      <c r="G7" s="146"/>
      <c r="H7" s="146"/>
      <c r="I7" s="160">
        <f>F7+G7+H7</f>
        <v>100000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t="s">
        <v>35</v>
      </c>
      <c r="BK7" s="91"/>
      <c r="BL7" s="91"/>
      <c r="BM7" s="91"/>
      <c r="BN7" s="92"/>
      <c r="BO7" s="92" t="s">
        <v>35</v>
      </c>
      <c r="BP7" s="92"/>
      <c r="BQ7" s="92"/>
      <c r="BR7" s="93"/>
      <c r="BS7" s="94"/>
      <c r="BT7" s="95"/>
      <c r="BU7" s="101"/>
      <c r="BV7" s="97"/>
      <c r="BW7" s="99" t="s">
        <v>35</v>
      </c>
      <c r="BX7" s="113"/>
      <c r="BY7" s="100"/>
      <c r="BZ7" s="106"/>
      <c r="CA7" s="98"/>
      <c r="CB7" s="115"/>
      <c r="CC7" s="96"/>
      <c r="CD7" s="105"/>
      <c r="CE7" s="118"/>
      <c r="CF7" s="121"/>
      <c r="CG7" s="102" t="s">
        <v>35</v>
      </c>
      <c r="CH7" s="125"/>
      <c r="CI7" s="103" t="s">
        <v>35</v>
      </c>
      <c r="CJ7" s="100"/>
      <c r="CK7" s="104"/>
      <c r="CL7" s="98"/>
      <c r="CM7" s="107"/>
      <c r="CN7" s="128" t="s">
        <v>35</v>
      </c>
      <c r="CO7" s="125"/>
      <c r="CP7" s="92"/>
      <c r="CQ7" s="93"/>
    </row>
    <row r="8" spans="2:95" s="56" customFormat="1" ht="36" customHeight="1" x14ac:dyDescent="0.2">
      <c r="B8" s="18" t="s">
        <v>183</v>
      </c>
      <c r="C8" s="171" t="s">
        <v>193</v>
      </c>
      <c r="D8" s="166"/>
      <c r="E8" s="18" t="s">
        <v>188</v>
      </c>
      <c r="F8" s="146">
        <v>625000</v>
      </c>
      <c r="G8" s="146">
        <v>250000</v>
      </c>
      <c r="H8" s="146">
        <v>500000</v>
      </c>
      <c r="I8" s="160">
        <f>F8+G8+H8</f>
        <v>1375000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t="s">
        <v>35</v>
      </c>
      <c r="BL8" s="91" t="s">
        <v>35</v>
      </c>
      <c r="BM8" s="91"/>
      <c r="BN8" s="92"/>
      <c r="BO8" s="92" t="s">
        <v>35</v>
      </c>
      <c r="BP8" s="92" t="s">
        <v>35</v>
      </c>
      <c r="BQ8" s="62"/>
      <c r="BR8" s="63"/>
      <c r="BS8" s="64"/>
      <c r="BT8" s="109"/>
      <c r="BU8" s="69"/>
      <c r="BV8" s="66"/>
      <c r="BW8" s="99" t="s">
        <v>35</v>
      </c>
      <c r="BX8" s="113"/>
      <c r="BY8" s="100"/>
      <c r="BZ8" s="74"/>
      <c r="CA8" s="67"/>
      <c r="CB8" s="116"/>
      <c r="CC8" s="65"/>
      <c r="CD8" s="73"/>
      <c r="CE8" s="119"/>
      <c r="CF8" s="122"/>
      <c r="CG8" s="70" t="s">
        <v>35</v>
      </c>
      <c r="CH8" s="126"/>
      <c r="CI8" s="71"/>
      <c r="CJ8" s="71" t="s">
        <v>35</v>
      </c>
      <c r="CK8" s="72"/>
      <c r="CL8" s="67"/>
      <c r="CM8" s="75"/>
      <c r="CN8" s="129"/>
      <c r="CO8" s="126"/>
      <c r="CP8" s="62"/>
      <c r="CQ8" s="63"/>
    </row>
    <row r="9" spans="2:95" ht="57" customHeight="1" x14ac:dyDescent="0.2">
      <c r="B9" s="18" t="s">
        <v>184</v>
      </c>
      <c r="C9" s="171" t="s">
        <v>194</v>
      </c>
      <c r="D9" s="166"/>
      <c r="E9" s="18" t="s">
        <v>140</v>
      </c>
      <c r="F9" s="146">
        <v>800000</v>
      </c>
      <c r="G9" s="146">
        <v>500000</v>
      </c>
      <c r="H9" s="146">
        <v>500000</v>
      </c>
      <c r="I9" s="160">
        <f>F9+G9+H9</f>
        <v>1800000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c r="BL9" s="91"/>
      <c r="BM9" s="91"/>
      <c r="BN9" s="92"/>
      <c r="BO9" s="92" t="s">
        <v>35</v>
      </c>
      <c r="BP9" s="92"/>
      <c r="BQ9" s="62"/>
      <c r="BR9" s="63"/>
      <c r="BS9" s="64"/>
      <c r="BT9" s="109"/>
      <c r="BU9" s="69"/>
      <c r="BV9" s="66"/>
      <c r="BW9" s="99" t="s">
        <v>35</v>
      </c>
      <c r="BX9" s="113"/>
      <c r="BY9" s="100"/>
      <c r="BZ9" s="74"/>
      <c r="CA9" s="67"/>
      <c r="CB9" s="116"/>
      <c r="CC9" s="65"/>
      <c r="CD9" s="73"/>
      <c r="CE9" s="119"/>
      <c r="CF9" s="122"/>
      <c r="CG9" s="70" t="s">
        <v>35</v>
      </c>
      <c r="CH9" s="126"/>
      <c r="CI9" s="71"/>
      <c r="CJ9" s="71" t="s">
        <v>35</v>
      </c>
      <c r="CK9" s="72"/>
      <c r="CL9" s="67"/>
      <c r="CM9" s="75"/>
      <c r="CN9" s="129"/>
      <c r="CO9" s="126"/>
      <c r="CP9" s="62"/>
      <c r="CQ9" s="63"/>
    </row>
    <row r="10" spans="2:95" ht="33" customHeight="1" x14ac:dyDescent="0.2">
      <c r="B10" s="18" t="s">
        <v>185</v>
      </c>
      <c r="C10" s="171" t="s">
        <v>195</v>
      </c>
      <c r="D10" s="166"/>
      <c r="E10" s="18" t="s">
        <v>189</v>
      </c>
      <c r="F10" s="146">
        <v>1330000</v>
      </c>
      <c r="G10" s="146">
        <v>1050000</v>
      </c>
      <c r="H10" s="146">
        <v>105000</v>
      </c>
      <c r="I10" s="160">
        <f t="shared" ref="I10:I13" si="0">F10+G10+H10</f>
        <v>2485000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t="s">
        <v>35</v>
      </c>
      <c r="BP10" s="92"/>
      <c r="BQ10" s="62"/>
      <c r="BR10" s="63"/>
      <c r="BS10" s="64"/>
      <c r="BT10" s="59"/>
      <c r="BU10" s="62"/>
      <c r="BV10" s="62"/>
      <c r="BW10" s="99" t="s">
        <v>35</v>
      </c>
      <c r="BX10" s="113"/>
      <c r="BY10" s="100"/>
      <c r="BZ10" s="74"/>
      <c r="CA10" s="67"/>
      <c r="CB10" s="116"/>
      <c r="CC10" s="65"/>
      <c r="CD10" s="73"/>
      <c r="CE10" s="119"/>
      <c r="CF10" s="122"/>
      <c r="CG10" s="70" t="s">
        <v>35</v>
      </c>
      <c r="CH10" s="126"/>
      <c r="CI10" s="71"/>
      <c r="CJ10" s="71" t="s">
        <v>35</v>
      </c>
      <c r="CK10" s="72"/>
      <c r="CL10" s="67"/>
      <c r="CM10" s="75"/>
      <c r="CN10" s="129"/>
      <c r="CO10" s="126"/>
      <c r="CP10" s="62"/>
      <c r="CQ10" s="63"/>
    </row>
    <row r="11" spans="2:95" ht="29" customHeight="1" x14ac:dyDescent="0.15">
      <c r="B11" s="18" t="s">
        <v>186</v>
      </c>
      <c r="C11" s="171" t="s">
        <v>196</v>
      </c>
      <c r="D11" s="145"/>
      <c r="E11" s="18" t="s">
        <v>190</v>
      </c>
      <c r="F11" s="160">
        <v>2625000</v>
      </c>
      <c r="G11" s="160">
        <v>3000000</v>
      </c>
      <c r="H11" s="146">
        <v>3750000</v>
      </c>
      <c r="I11" s="160">
        <f t="shared" si="0"/>
        <v>9375000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t="s">
        <v>35</v>
      </c>
      <c r="BK11" s="91"/>
      <c r="BL11" s="91"/>
      <c r="BM11" s="91"/>
      <c r="BN11" s="92"/>
      <c r="BO11" s="92" t="s">
        <v>35</v>
      </c>
      <c r="BP11" s="92"/>
      <c r="BQ11" s="62"/>
      <c r="BR11" s="63"/>
      <c r="BS11" s="64"/>
      <c r="BT11" s="59"/>
      <c r="BU11" s="62"/>
      <c r="BV11" s="62"/>
      <c r="BW11" s="121" t="s">
        <v>35</v>
      </c>
      <c r="BX11" s="121"/>
      <c r="BY11" s="121"/>
      <c r="BZ11" s="122"/>
      <c r="CA11" s="122"/>
      <c r="CB11" s="122"/>
      <c r="CC11" s="122"/>
      <c r="CD11" s="122"/>
      <c r="CE11" s="122"/>
      <c r="CF11" s="122"/>
      <c r="CG11" s="122" t="s">
        <v>35</v>
      </c>
      <c r="CH11" s="122"/>
      <c r="CI11" s="122" t="s">
        <v>35</v>
      </c>
      <c r="CJ11" s="122" t="s">
        <v>35</v>
      </c>
      <c r="CK11" s="122"/>
      <c r="CL11" s="122"/>
      <c r="CM11" s="122"/>
      <c r="CN11" s="122" t="s">
        <v>35</v>
      </c>
      <c r="CO11" s="122"/>
      <c r="CP11" s="122"/>
      <c r="CQ11" s="63"/>
    </row>
    <row r="12" spans="2:95" ht="35" customHeight="1" x14ac:dyDescent="0.2">
      <c r="B12" s="18" t="s">
        <v>187</v>
      </c>
      <c r="C12" s="18" t="s">
        <v>197</v>
      </c>
      <c r="D12" s="3"/>
      <c r="E12" s="18" t="s">
        <v>191</v>
      </c>
      <c r="F12" s="160">
        <v>1200000</v>
      </c>
      <c r="G12" s="160">
        <v>800000</v>
      </c>
      <c r="H12" s="146">
        <v>800000</v>
      </c>
      <c r="I12" s="160">
        <f t="shared" si="0"/>
        <v>2800000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t="s">
        <v>35</v>
      </c>
      <c r="BP12" s="92"/>
      <c r="BQ12" s="62"/>
      <c r="BR12" s="63"/>
      <c r="BS12" s="64"/>
      <c r="BT12" s="59"/>
      <c r="BU12" s="62"/>
      <c r="BV12" s="62"/>
      <c r="BW12" s="121" t="s">
        <v>35</v>
      </c>
      <c r="BX12" s="121"/>
      <c r="BY12" s="121"/>
      <c r="BZ12" s="122"/>
      <c r="CA12" s="122"/>
      <c r="CB12" s="122"/>
      <c r="CC12" s="122"/>
      <c r="CD12" s="122"/>
      <c r="CE12" s="122"/>
      <c r="CF12" s="122"/>
      <c r="CG12" s="122" t="s">
        <v>35</v>
      </c>
      <c r="CH12" s="122"/>
      <c r="CI12" s="122" t="s">
        <v>35</v>
      </c>
      <c r="CJ12" s="122"/>
      <c r="CK12" s="122"/>
      <c r="CL12" s="122"/>
      <c r="CM12" s="122"/>
      <c r="CN12" s="122" t="s">
        <v>35</v>
      </c>
      <c r="CO12" s="122"/>
      <c r="CP12" s="122"/>
      <c r="CQ12" s="63"/>
    </row>
    <row r="13" spans="2:95" ht="25" customHeight="1" x14ac:dyDescent="0.2">
      <c r="B13" s="3"/>
      <c r="C13" s="18"/>
      <c r="D13" s="3"/>
      <c r="E13" s="3"/>
      <c r="F13" s="160"/>
      <c r="G13" s="160"/>
      <c r="H13" s="160"/>
      <c r="I13" s="160">
        <f t="shared" si="0"/>
        <v>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91"/>
      <c r="BL13" s="91"/>
      <c r="BM13" s="91"/>
      <c r="BN13" s="92"/>
      <c r="BO13" s="92"/>
      <c r="BP13" s="9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6680000</v>
      </c>
      <c r="G17" s="161">
        <f t="shared" ref="G17:I17" si="1">SUM(G7:G16)</f>
        <v>5600000</v>
      </c>
      <c r="H17" s="161">
        <f t="shared" si="1"/>
        <v>5655000</v>
      </c>
      <c r="I17" s="161">
        <f t="shared" si="1"/>
        <v>17935000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12280000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c r="D22" s="143"/>
      <c r="E22" s="11"/>
      <c r="F22" s="263"/>
      <c r="G22" s="260"/>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F23" s="263"/>
      <c r="BF23" s="5" t="s">
        <v>5</v>
      </c>
      <c r="BG23" s="4"/>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F24" s="263"/>
      <c r="BF24" s="5" t="s">
        <v>4</v>
      </c>
      <c r="BG24" s="3"/>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c r="D26" s="143"/>
      <c r="E26" s="11"/>
      <c r="F26" s="262"/>
      <c r="G26" s="262"/>
      <c r="H26" s="260"/>
      <c r="BC26" s="11"/>
      <c r="BT26" s="23"/>
      <c r="BU26" s="24"/>
      <c r="BV26" s="24"/>
      <c r="BW26" s="24"/>
      <c r="BX26" s="24"/>
      <c r="BY26" s="24"/>
      <c r="BZ26" s="24"/>
      <c r="CA26" s="24"/>
      <c r="CB26" s="24"/>
      <c r="CC26" s="24"/>
      <c r="CD26" s="24"/>
      <c r="CE26" s="24"/>
      <c r="CF26" s="24"/>
      <c r="CG26" s="27" t="s">
        <v>9</v>
      </c>
      <c r="CH26" s="3"/>
    </row>
    <row r="27" spans="2:100" x14ac:dyDescent="0.2">
      <c r="B27" s="21" t="s">
        <v>37</v>
      </c>
      <c r="C27" s="163">
        <v>1</v>
      </c>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6" priority="1" operator="equal">
      <formula>"x"</formula>
    </cfRule>
  </conditionalFormatting>
  <pageMargins left="0.2" right="0.2" top="0.25" bottom="0.25" header="0" footer="0.1"/>
  <pageSetup paperSize="9" scale="74" orientation="landscape"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10" zoomScaleNormal="110" zoomScalePageLayoutView="110" workbookViewId="0">
      <selection activeCell="C7" sqref="C7:H7"/>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58" width="1.33203125" style="1" customWidth="1"/>
    <col min="59" max="59" width="2" style="1" customWidth="1"/>
    <col min="60" max="95" width="1.33203125" style="1" customWidth="1"/>
    <col min="96" max="16384" width="9.6640625" style="1"/>
  </cols>
  <sheetData>
    <row r="1" spans="2:95" x14ac:dyDescent="0.2">
      <c r="B1" s="157" t="s">
        <v>83</v>
      </c>
    </row>
    <row r="2" spans="2:95" ht="12" thickBot="1" x14ac:dyDescent="0.25">
      <c r="B2" s="15" t="s">
        <v>41</v>
      </c>
      <c r="F2" s="56"/>
    </row>
    <row r="3" spans="2:95" ht="50" customHeight="1" thickBot="1" x14ac:dyDescent="0.25">
      <c r="B3" s="58" t="s">
        <v>42</v>
      </c>
      <c r="C3" s="88">
        <v>3</v>
      </c>
      <c r="D3" s="168" t="s">
        <v>198</v>
      </c>
      <c r="BC3" s="15" t="s">
        <v>80</v>
      </c>
    </row>
    <row r="4" spans="2:95" ht="48" customHeight="1" thickBot="1" x14ac:dyDescent="0.25">
      <c r="B4" s="57" t="s">
        <v>82</v>
      </c>
      <c r="C4" s="167">
        <v>1</v>
      </c>
      <c r="D4" s="169" t="s">
        <v>203</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199</v>
      </c>
      <c r="C7" s="254" t="s">
        <v>375</v>
      </c>
      <c r="D7" s="166"/>
      <c r="E7" s="18" t="s">
        <v>202</v>
      </c>
      <c r="F7" s="251">
        <v>180000</v>
      </c>
      <c r="G7" s="251">
        <v>180000</v>
      </c>
      <c r="H7" s="251">
        <v>180000</v>
      </c>
      <c r="I7" s="160">
        <f>F7+G7+H7</f>
        <v>540000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c r="BN7" s="92"/>
      <c r="BO7" s="92" t="s">
        <v>35</v>
      </c>
      <c r="BP7" s="92"/>
      <c r="BQ7" s="92"/>
      <c r="BR7" s="93"/>
      <c r="BS7" s="94"/>
      <c r="BT7" s="95"/>
      <c r="BU7" s="101"/>
      <c r="BV7" s="97"/>
      <c r="BW7" s="99" t="s">
        <v>35</v>
      </c>
      <c r="BX7" s="113"/>
      <c r="BY7" s="100"/>
      <c r="BZ7" s="106"/>
      <c r="CA7" s="98"/>
      <c r="CB7" s="115"/>
      <c r="CC7" s="96"/>
      <c r="CD7" s="105"/>
      <c r="CE7" s="118"/>
      <c r="CF7" s="121"/>
      <c r="CG7" s="102" t="s">
        <v>35</v>
      </c>
      <c r="CH7" s="125"/>
      <c r="CI7" s="103" t="s">
        <v>35</v>
      </c>
      <c r="CJ7" s="100" t="s">
        <v>35</v>
      </c>
      <c r="CK7" s="104"/>
      <c r="CL7" s="98"/>
      <c r="CM7" s="107"/>
      <c r="CN7" s="128" t="s">
        <v>35</v>
      </c>
      <c r="CO7" s="125"/>
      <c r="CP7" s="92"/>
      <c r="CQ7" s="93"/>
    </row>
    <row r="8" spans="2:95" s="56" customFormat="1" ht="36" customHeight="1" x14ac:dyDescent="0.2">
      <c r="B8" s="18" t="s">
        <v>200</v>
      </c>
      <c r="C8" s="254" t="s">
        <v>375</v>
      </c>
      <c r="D8" s="166"/>
      <c r="E8" s="18" t="s">
        <v>117</v>
      </c>
      <c r="F8" s="251">
        <v>180000</v>
      </c>
      <c r="G8" s="251">
        <v>180000</v>
      </c>
      <c r="H8" s="251"/>
      <c r="I8" s="160">
        <f>F8+G8+H8</f>
        <v>360000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c r="BL8" s="91"/>
      <c r="BM8" s="91"/>
      <c r="BN8" s="92"/>
      <c r="BO8" s="92" t="s">
        <v>35</v>
      </c>
      <c r="BP8" s="92"/>
      <c r="BQ8" s="62"/>
      <c r="BR8" s="63"/>
      <c r="BS8" s="64"/>
      <c r="BT8" s="109"/>
      <c r="BU8" s="69"/>
      <c r="BV8" s="66"/>
      <c r="BW8" s="99" t="s">
        <v>35</v>
      </c>
      <c r="BX8" s="113"/>
      <c r="BY8" s="100"/>
      <c r="BZ8" s="74"/>
      <c r="CA8" s="67"/>
      <c r="CB8" s="116"/>
      <c r="CC8" s="65"/>
      <c r="CD8" s="73"/>
      <c r="CE8" s="119"/>
      <c r="CF8" s="122"/>
      <c r="CG8" s="70" t="s">
        <v>35</v>
      </c>
      <c r="CH8" s="126"/>
      <c r="CI8" s="71" t="s">
        <v>35</v>
      </c>
      <c r="CJ8" s="71" t="s">
        <v>35</v>
      </c>
      <c r="CK8" s="72"/>
      <c r="CL8" s="67"/>
      <c r="CM8" s="75"/>
      <c r="CN8" s="129" t="s">
        <v>35</v>
      </c>
      <c r="CO8" s="126"/>
      <c r="CP8" s="62"/>
      <c r="CQ8" s="63"/>
    </row>
    <row r="9" spans="2:95" ht="58" customHeight="1" x14ac:dyDescent="0.2">
      <c r="B9" s="18" t="s">
        <v>201</v>
      </c>
      <c r="C9" s="171" t="s">
        <v>204</v>
      </c>
      <c r="D9" s="166"/>
      <c r="E9" s="18" t="s">
        <v>391</v>
      </c>
      <c r="F9" s="146">
        <v>300000</v>
      </c>
      <c r="G9" s="146"/>
      <c r="H9" s="146"/>
      <c r="I9" s="160">
        <f>F9+G9+H9</f>
        <v>300000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c r="BL9" s="91"/>
      <c r="BM9" s="91"/>
      <c r="BN9" s="92"/>
      <c r="BO9" s="92" t="s">
        <v>35</v>
      </c>
      <c r="BP9" s="92"/>
      <c r="BQ9" s="62"/>
      <c r="BR9" s="63"/>
      <c r="BS9" s="64"/>
      <c r="BT9" s="109"/>
      <c r="BU9" s="69"/>
      <c r="BV9" s="66"/>
      <c r="BW9" s="99" t="s">
        <v>35</v>
      </c>
      <c r="BX9" s="113"/>
      <c r="BY9" s="100"/>
      <c r="BZ9" s="74"/>
      <c r="CA9" s="67" t="s">
        <v>35</v>
      </c>
      <c r="CB9" s="116"/>
      <c r="CC9" s="65"/>
      <c r="CD9" s="73"/>
      <c r="CE9" s="119"/>
      <c r="CF9" s="122"/>
      <c r="CG9" s="70" t="s">
        <v>35</v>
      </c>
      <c r="CH9" s="126"/>
      <c r="CI9" s="71" t="s">
        <v>35</v>
      </c>
      <c r="CJ9" s="71" t="s">
        <v>35</v>
      </c>
      <c r="CK9" s="72"/>
      <c r="CL9" s="67"/>
      <c r="CM9" s="75"/>
      <c r="CN9" s="129" t="s">
        <v>35</v>
      </c>
      <c r="CO9" s="126"/>
      <c r="CP9" s="62"/>
      <c r="CQ9" s="63"/>
    </row>
    <row r="10" spans="2:95" ht="33" customHeight="1" x14ac:dyDescent="0.2">
      <c r="B10" s="18"/>
      <c r="C10" s="171"/>
      <c r="D10" s="166"/>
      <c r="E10" s="18"/>
      <c r="F10" s="146"/>
      <c r="G10" s="146"/>
      <c r="H10" s="146"/>
      <c r="I10" s="160">
        <f t="shared" ref="I10:I13" si="0">F10+G10+H10</f>
        <v>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c r="BP10" s="92"/>
      <c r="BQ10" s="62"/>
      <c r="BR10" s="63"/>
      <c r="BS10" s="64"/>
      <c r="BT10" s="59"/>
      <c r="BU10" s="62"/>
      <c r="BV10" s="62"/>
      <c r="BW10" s="99"/>
      <c r="BX10" s="113"/>
      <c r="BY10" s="100"/>
      <c r="BZ10" s="74"/>
      <c r="CA10" s="67"/>
      <c r="CB10" s="116"/>
      <c r="CC10" s="65"/>
      <c r="CD10" s="73"/>
      <c r="CE10" s="119"/>
      <c r="CF10" s="122"/>
      <c r="CG10" s="70"/>
      <c r="CH10" s="126"/>
      <c r="CI10" s="71"/>
      <c r="CJ10" s="71"/>
      <c r="CK10" s="72"/>
      <c r="CL10" s="67"/>
      <c r="CM10" s="75"/>
      <c r="CN10" s="129"/>
      <c r="CO10" s="126"/>
      <c r="CP10" s="62"/>
      <c r="CQ10" s="63"/>
    </row>
    <row r="11" spans="2:95" ht="29" customHeight="1" x14ac:dyDescent="0.15">
      <c r="B11" s="18"/>
      <c r="C11" s="171"/>
      <c r="D11" s="145"/>
      <c r="E11" s="18"/>
      <c r="F11" s="160"/>
      <c r="G11" s="160"/>
      <c r="H11" s="146"/>
      <c r="I11" s="160">
        <f t="shared" si="0"/>
        <v>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35" customHeight="1" x14ac:dyDescent="0.2">
      <c r="B12" s="18"/>
      <c r="C12" s="18"/>
      <c r="D12" s="3"/>
      <c r="E12" s="18"/>
      <c r="F12" s="160"/>
      <c r="G12" s="160"/>
      <c r="H12" s="146"/>
      <c r="I12" s="160">
        <f t="shared" si="0"/>
        <v>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25" customHeight="1" x14ac:dyDescent="0.2">
      <c r="B13" s="3"/>
      <c r="C13" s="18"/>
      <c r="D13" s="3"/>
      <c r="E13" s="3"/>
      <c r="F13" s="160"/>
      <c r="G13" s="160"/>
      <c r="H13" s="160"/>
      <c r="I13" s="160">
        <f t="shared" si="0"/>
        <v>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91"/>
      <c r="BL13" s="91"/>
      <c r="BM13" s="91"/>
      <c r="BN13" s="92"/>
      <c r="BO13" s="92"/>
      <c r="BP13" s="9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660000</v>
      </c>
      <c r="G17" s="161">
        <f t="shared" ref="G17:I17" si="1">SUM(G7:G16)</f>
        <v>360000</v>
      </c>
      <c r="H17" s="161">
        <f t="shared" si="1"/>
        <v>180000</v>
      </c>
      <c r="I17" s="161">
        <f t="shared" si="1"/>
        <v>1200000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1020000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v>1</v>
      </c>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3">
        <v>1</v>
      </c>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v>1</v>
      </c>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v>1</v>
      </c>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v>1</v>
      </c>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v>1</v>
      </c>
      <c r="D33" s="143"/>
      <c r="E33" s="11"/>
      <c r="AY33" s="3">
        <v>3</v>
      </c>
      <c r="AZ33" s="165"/>
      <c r="BA33" s="142" t="s">
        <v>62</v>
      </c>
      <c r="BD33" s="11"/>
      <c r="BE33" s="11"/>
      <c r="CJ33" s="11"/>
      <c r="CK33" s="11"/>
      <c r="CL33" s="11"/>
      <c r="CM33" s="11"/>
      <c r="CN33" s="11"/>
      <c r="CO33" s="11"/>
      <c r="CP33" s="11"/>
      <c r="CQ33" s="11"/>
      <c r="CR33" s="11"/>
      <c r="CS33" s="149"/>
      <c r="CT33" s="150"/>
      <c r="CU33" s="11"/>
      <c r="CV33" s="11"/>
    </row>
    <row r="34" spans="2:100" x14ac:dyDescent="0.15">
      <c r="AY34" s="3">
        <v>4</v>
      </c>
      <c r="AZ34" s="165"/>
      <c r="BA34" s="142" t="s">
        <v>63</v>
      </c>
      <c r="BD34" s="11"/>
      <c r="BE34" s="11"/>
      <c r="CJ34" s="11"/>
      <c r="CK34" s="11"/>
      <c r="CL34" s="11"/>
      <c r="CM34" s="11"/>
      <c r="CN34" s="11"/>
      <c r="CO34" s="11"/>
      <c r="CP34" s="11"/>
      <c r="CQ34" s="11"/>
      <c r="CR34" s="11"/>
      <c r="CS34" s="149"/>
      <c r="CT34" s="150"/>
      <c r="CU34" s="11"/>
      <c r="CV34" s="11"/>
    </row>
    <row r="35" spans="2:100" x14ac:dyDescent="0.15">
      <c r="AY35" s="3">
        <v>5</v>
      </c>
      <c r="AZ35" s="165"/>
      <c r="BA35" s="142" t="s">
        <v>64</v>
      </c>
      <c r="BD35" s="11"/>
      <c r="BE35" s="11"/>
      <c r="CJ35" s="11"/>
      <c r="CK35" s="11"/>
      <c r="CL35" s="11"/>
      <c r="CM35" s="11"/>
      <c r="CN35" s="11"/>
      <c r="CO35" s="11"/>
      <c r="CP35" s="11"/>
      <c r="CQ35" s="11"/>
      <c r="CR35" s="11"/>
      <c r="CS35" s="149"/>
      <c r="CT35" s="150"/>
      <c r="CU35" s="11"/>
      <c r="CV35" s="11"/>
    </row>
    <row r="36" spans="2:100" x14ac:dyDescent="0.2">
      <c r="AY36" s="3">
        <v>6</v>
      </c>
      <c r="AZ36" s="165">
        <v>1</v>
      </c>
      <c r="BA36" s="142" t="s">
        <v>65</v>
      </c>
      <c r="BD36" s="11"/>
      <c r="BE36" s="11"/>
      <c r="CJ36" s="11"/>
      <c r="CK36" s="11"/>
      <c r="CL36" s="11"/>
      <c r="CM36" s="11"/>
      <c r="CN36" s="11"/>
      <c r="CO36" s="11"/>
      <c r="CP36" s="11"/>
      <c r="CQ36" s="11"/>
      <c r="CR36" s="11"/>
      <c r="CS36" s="11"/>
      <c r="CT36" s="11"/>
      <c r="CU36" s="11"/>
      <c r="CV36" s="11"/>
    </row>
    <row r="37" spans="2:100" x14ac:dyDescent="0.2">
      <c r="AY37" s="3">
        <v>7</v>
      </c>
      <c r="AZ37" s="165">
        <v>1</v>
      </c>
      <c r="BA37" s="142" t="s">
        <v>66</v>
      </c>
      <c r="BD37" s="11"/>
      <c r="BE37" s="11"/>
      <c r="CJ37" s="11"/>
      <c r="CK37" s="11"/>
      <c r="CL37" s="11"/>
      <c r="CM37" s="11"/>
      <c r="CN37" s="11"/>
      <c r="CO37" s="11"/>
      <c r="CP37" s="11"/>
      <c r="CQ37" s="11"/>
      <c r="CR37" s="11"/>
      <c r="CS37" s="11"/>
      <c r="CT37" s="11"/>
      <c r="CU37" s="11"/>
      <c r="CV37" s="11"/>
    </row>
  </sheetData>
  <conditionalFormatting sqref="BC7:CQ17">
    <cfRule type="cellIs" dxfId="5" priority="1" operator="equal">
      <formula>"x"</formula>
    </cfRule>
  </conditionalFormatting>
  <pageMargins left="0.2" right="0.2" top="0.25" bottom="0.25" header="0" footer="0.1"/>
  <pageSetup paperSize="9" scale="74" orientation="landscape"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10" zoomScaleNormal="110" zoomScalePageLayoutView="110" workbookViewId="0">
      <selection activeCell="C9" sqref="C9"/>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c r="F2" s="56"/>
    </row>
    <row r="3" spans="2:95" ht="50" customHeight="1" thickBot="1" x14ac:dyDescent="0.25">
      <c r="B3" s="58" t="s">
        <v>42</v>
      </c>
      <c r="C3" s="88">
        <v>3</v>
      </c>
      <c r="D3" s="168" t="s">
        <v>198</v>
      </c>
      <c r="BC3" s="15" t="s">
        <v>80</v>
      </c>
    </row>
    <row r="4" spans="2:95" ht="84" customHeight="1" thickBot="1" x14ac:dyDescent="0.25">
      <c r="B4" s="57" t="s">
        <v>82</v>
      </c>
      <c r="C4" s="167">
        <v>2</v>
      </c>
      <c r="D4" s="169" t="s">
        <v>392</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205</v>
      </c>
      <c r="C7" s="253" t="s">
        <v>376</v>
      </c>
      <c r="D7" s="166"/>
      <c r="E7" s="18" t="s">
        <v>208</v>
      </c>
      <c r="F7" s="172">
        <v>750000</v>
      </c>
      <c r="G7" s="172">
        <v>750000</v>
      </c>
      <c r="H7" s="146"/>
      <c r="I7" s="160">
        <f>F7+G7+H7</f>
        <v>1500000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t="s">
        <v>35</v>
      </c>
      <c r="BN7" s="92" t="s">
        <v>35</v>
      </c>
      <c r="BO7" s="92" t="s">
        <v>35</v>
      </c>
      <c r="BP7" s="92"/>
      <c r="BQ7" s="92"/>
      <c r="BR7" s="93"/>
      <c r="BS7" s="94"/>
      <c r="BT7" s="95"/>
      <c r="BU7" s="101"/>
      <c r="BV7" s="97"/>
      <c r="BW7" s="99" t="s">
        <v>35</v>
      </c>
      <c r="BX7" s="113"/>
      <c r="BY7" s="100"/>
      <c r="BZ7" s="106"/>
      <c r="CA7" s="98"/>
      <c r="CB7" s="115"/>
      <c r="CC7" s="96"/>
      <c r="CD7" s="105"/>
      <c r="CE7" s="118"/>
      <c r="CF7" s="121"/>
      <c r="CG7" s="102" t="s">
        <v>35</v>
      </c>
      <c r="CH7" s="125"/>
      <c r="CI7" s="103"/>
      <c r="CJ7" s="100"/>
      <c r="CK7" s="104"/>
      <c r="CL7" s="98"/>
      <c r="CM7" s="107"/>
      <c r="CN7" s="128"/>
      <c r="CO7" s="125"/>
      <c r="CP7" s="92"/>
      <c r="CQ7" s="93"/>
    </row>
    <row r="8" spans="2:95" s="56" customFormat="1" ht="48" customHeight="1" x14ac:dyDescent="0.2">
      <c r="B8" s="18" t="s">
        <v>206</v>
      </c>
      <c r="C8" s="253" t="s">
        <v>377</v>
      </c>
      <c r="D8" s="166"/>
      <c r="E8" s="18" t="s">
        <v>209</v>
      </c>
      <c r="F8" s="172">
        <v>1000000</v>
      </c>
      <c r="G8" s="172">
        <v>200000</v>
      </c>
      <c r="H8" s="172">
        <v>200000</v>
      </c>
      <c r="I8" s="160">
        <f>F8+G8+H8</f>
        <v>1400000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c r="BL8" s="91"/>
      <c r="BM8" s="91" t="s">
        <v>35</v>
      </c>
      <c r="BN8" s="92" t="s">
        <v>35</v>
      </c>
      <c r="BO8" s="92" t="s">
        <v>35</v>
      </c>
      <c r="BP8" s="92"/>
      <c r="BQ8" s="62"/>
      <c r="BR8" s="63"/>
      <c r="BS8" s="64"/>
      <c r="BT8" s="109"/>
      <c r="BU8" s="69"/>
      <c r="BV8" s="66"/>
      <c r="BW8" s="99" t="s">
        <v>35</v>
      </c>
      <c r="BX8" s="113"/>
      <c r="BY8" s="100"/>
      <c r="BZ8" s="74"/>
      <c r="CA8" s="67"/>
      <c r="CB8" s="116"/>
      <c r="CC8" s="65"/>
      <c r="CD8" s="73"/>
      <c r="CE8" s="119"/>
      <c r="CF8" s="122"/>
      <c r="CG8" s="70" t="s">
        <v>35</v>
      </c>
      <c r="CH8" s="126"/>
      <c r="CI8" s="71"/>
      <c r="CJ8" s="71"/>
      <c r="CK8" s="72"/>
      <c r="CL8" s="67"/>
      <c r="CM8" s="75"/>
      <c r="CN8" s="129"/>
      <c r="CO8" s="126"/>
      <c r="CP8" s="62"/>
      <c r="CQ8" s="63"/>
    </row>
    <row r="9" spans="2:95" ht="58" customHeight="1" x14ac:dyDescent="0.2">
      <c r="B9" s="18" t="s">
        <v>207</v>
      </c>
      <c r="C9" s="18" t="s">
        <v>211</v>
      </c>
      <c r="D9" s="166"/>
      <c r="E9" s="18" t="s">
        <v>210</v>
      </c>
      <c r="F9" s="146">
        <v>3600000</v>
      </c>
      <c r="G9" s="146">
        <v>750000</v>
      </c>
      <c r="H9" s="146">
        <v>750000</v>
      </c>
      <c r="I9" s="160">
        <f>F9+G9+H9</f>
        <v>5100000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t="s">
        <v>35</v>
      </c>
      <c r="BD9" s="59"/>
      <c r="BE9" s="60"/>
      <c r="BF9" s="59"/>
      <c r="BG9" s="61"/>
      <c r="BH9" s="61"/>
      <c r="BI9" s="61"/>
      <c r="BJ9" s="61"/>
      <c r="BK9" s="91"/>
      <c r="BL9" s="91"/>
      <c r="BM9" s="91"/>
      <c r="BN9" s="92"/>
      <c r="BO9" s="92" t="s">
        <v>35</v>
      </c>
      <c r="BP9" s="92"/>
      <c r="BQ9" s="62"/>
      <c r="BR9" s="63"/>
      <c r="BS9" s="64"/>
      <c r="BT9" s="109"/>
      <c r="BU9" s="69"/>
      <c r="BV9" s="66"/>
      <c r="BW9" s="99" t="s">
        <v>35</v>
      </c>
      <c r="BX9" s="113"/>
      <c r="BY9" s="100"/>
      <c r="BZ9" s="74"/>
      <c r="CA9" s="67"/>
      <c r="CB9" s="116"/>
      <c r="CC9" s="65"/>
      <c r="CD9" s="73"/>
      <c r="CE9" s="119"/>
      <c r="CF9" s="122"/>
      <c r="CG9" s="70" t="s">
        <v>35</v>
      </c>
      <c r="CH9" s="126"/>
      <c r="CI9" s="71" t="s">
        <v>35</v>
      </c>
      <c r="CJ9" s="71"/>
      <c r="CK9" s="72"/>
      <c r="CL9" s="67"/>
      <c r="CM9" s="75"/>
      <c r="CN9" s="129"/>
      <c r="CO9" s="126"/>
      <c r="CP9" s="62"/>
      <c r="CQ9" s="63"/>
    </row>
    <row r="10" spans="2:95" ht="33" customHeight="1" x14ac:dyDescent="0.15">
      <c r="B10" s="18"/>
      <c r="C10" s="145"/>
      <c r="D10" s="166"/>
      <c r="E10" s="18"/>
      <c r="F10" s="146"/>
      <c r="G10" s="146"/>
      <c r="H10" s="146"/>
      <c r="I10" s="160">
        <f t="shared" ref="I10:I13" si="0">F10+G10+H10</f>
        <v>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c r="BP10" s="92"/>
      <c r="BQ10" s="62"/>
      <c r="BR10" s="63"/>
      <c r="BS10" s="64"/>
      <c r="BT10" s="59"/>
      <c r="BU10" s="62"/>
      <c r="BV10" s="62"/>
      <c r="BW10" s="99"/>
      <c r="BX10" s="113"/>
      <c r="BY10" s="100"/>
      <c r="BZ10" s="74"/>
      <c r="CA10" s="67"/>
      <c r="CB10" s="116"/>
      <c r="CC10" s="65"/>
      <c r="CD10" s="73"/>
      <c r="CE10" s="119"/>
      <c r="CF10" s="122"/>
      <c r="CG10" s="70"/>
      <c r="CH10" s="126"/>
      <c r="CI10" s="71"/>
      <c r="CJ10" s="71"/>
      <c r="CK10" s="72"/>
      <c r="CL10" s="67"/>
      <c r="CM10" s="75"/>
      <c r="CN10" s="129"/>
      <c r="CO10" s="126"/>
      <c r="CP10" s="62"/>
      <c r="CQ10" s="63"/>
    </row>
    <row r="11" spans="2:95" ht="29" customHeight="1" x14ac:dyDescent="0.15">
      <c r="B11" s="18"/>
      <c r="C11" s="171"/>
      <c r="D11" s="145"/>
      <c r="E11" s="18"/>
      <c r="F11" s="160"/>
      <c r="G11" s="160"/>
      <c r="H11" s="146"/>
      <c r="I11" s="160">
        <f t="shared" si="0"/>
        <v>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35" customHeight="1" x14ac:dyDescent="0.2">
      <c r="B12" s="18"/>
      <c r="C12" s="18"/>
      <c r="D12" s="3"/>
      <c r="E12" s="18"/>
      <c r="F12" s="160"/>
      <c r="G12" s="160"/>
      <c r="H12" s="146"/>
      <c r="I12" s="160">
        <f t="shared" si="0"/>
        <v>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25" customHeight="1" x14ac:dyDescent="0.2">
      <c r="B13" s="3"/>
      <c r="C13" s="18"/>
      <c r="D13" s="3"/>
      <c r="E13" s="3"/>
      <c r="F13" s="160"/>
      <c r="G13" s="160"/>
      <c r="H13" s="160"/>
      <c r="I13" s="160">
        <f t="shared" si="0"/>
        <v>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91"/>
      <c r="BL13" s="91"/>
      <c r="BM13" s="91"/>
      <c r="BN13" s="92"/>
      <c r="BO13" s="92"/>
      <c r="BP13" s="9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5350000</v>
      </c>
      <c r="G17" s="161">
        <f t="shared" ref="G17:I17" si="1">SUM(G7:G16)</f>
        <v>1700000</v>
      </c>
      <c r="H17" s="161">
        <f t="shared" si="1"/>
        <v>950000</v>
      </c>
      <c r="I17" s="161">
        <f t="shared" si="1"/>
        <v>8000000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7050000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G22" s="1">
        <f>F8/I8</f>
        <v>0.7142857142857143</v>
      </c>
      <c r="BF22" s="5" t="s">
        <v>2</v>
      </c>
      <c r="BG22" s="4"/>
      <c r="BI22" s="3"/>
      <c r="BT22" s="23"/>
      <c r="BU22" s="24"/>
      <c r="BV22" s="24"/>
      <c r="BW22" s="24"/>
      <c r="BX22" s="24"/>
      <c r="BY22" s="24"/>
      <c r="BZ22" s="24"/>
      <c r="CA22" s="24"/>
      <c r="CB22" s="24"/>
      <c r="CC22" s="24"/>
      <c r="CD22" s="24"/>
      <c r="CE22" s="24"/>
      <c r="CF22" s="24"/>
      <c r="CG22" s="27" t="s">
        <v>14</v>
      </c>
      <c r="CH22" s="21"/>
    </row>
    <row r="23" spans="2:100" x14ac:dyDescent="0.2">
      <c r="B23" s="21" t="s">
        <v>25</v>
      </c>
      <c r="C23" s="163">
        <v>1</v>
      </c>
      <c r="D23" s="143"/>
      <c r="E23" s="11"/>
      <c r="G23" s="1">
        <f>G8/I8</f>
        <v>0.14285714285714285</v>
      </c>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3"/>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v>1</v>
      </c>
      <c r="BA37" s="142" t="s">
        <v>66</v>
      </c>
      <c r="BD37" s="11"/>
      <c r="BE37" s="11"/>
      <c r="CJ37" s="11"/>
      <c r="CK37" s="11"/>
      <c r="CL37" s="11"/>
      <c r="CM37" s="11"/>
      <c r="CN37" s="11"/>
      <c r="CO37" s="11"/>
      <c r="CP37" s="11"/>
      <c r="CQ37" s="11"/>
      <c r="CR37" s="11"/>
      <c r="CS37" s="11"/>
      <c r="CT37" s="11"/>
      <c r="CU37" s="11"/>
      <c r="CV37" s="11"/>
    </row>
  </sheetData>
  <conditionalFormatting sqref="BC7:CQ17">
    <cfRule type="cellIs" dxfId="4" priority="1" operator="equal">
      <formula>"x"</formula>
    </cfRule>
  </conditionalFormatting>
  <pageMargins left="0.2" right="0.2" top="0.25" bottom="0.25" header="0" footer="0.1"/>
  <pageSetup paperSize="9" scale="74" orientation="landscape"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B3" zoomScale="150" zoomScaleNormal="150" zoomScalePageLayoutView="150" workbookViewId="0">
      <selection activeCell="C9" sqref="C9"/>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c r="F2" s="56"/>
    </row>
    <row r="3" spans="2:95" ht="50" customHeight="1" thickBot="1" x14ac:dyDescent="0.25">
      <c r="B3" s="58" t="s">
        <v>42</v>
      </c>
      <c r="C3" s="88">
        <v>3</v>
      </c>
      <c r="D3" s="168" t="s">
        <v>198</v>
      </c>
      <c r="BC3" s="15" t="s">
        <v>80</v>
      </c>
    </row>
    <row r="4" spans="2:95" ht="84" customHeight="1" thickBot="1" x14ac:dyDescent="0.25">
      <c r="B4" s="57" t="s">
        <v>82</v>
      </c>
      <c r="C4" s="167">
        <v>3</v>
      </c>
      <c r="D4" s="169" t="s">
        <v>212</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213</v>
      </c>
      <c r="C7" s="255" t="s">
        <v>393</v>
      </c>
      <c r="D7" s="166"/>
      <c r="E7" s="256" t="s">
        <v>379</v>
      </c>
      <c r="F7" s="172">
        <v>350000</v>
      </c>
      <c r="G7" s="172">
        <v>0</v>
      </c>
      <c r="H7" s="146">
        <v>0</v>
      </c>
      <c r="I7" s="160">
        <f>F7+G7+H7</f>
        <v>350000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t="s">
        <v>35</v>
      </c>
      <c r="BN7" s="92" t="s">
        <v>35</v>
      </c>
      <c r="BO7" s="92" t="s">
        <v>35</v>
      </c>
      <c r="BP7" s="92"/>
      <c r="BQ7" s="92"/>
      <c r="BR7" s="93"/>
      <c r="BS7" s="94"/>
      <c r="BT7" s="95"/>
      <c r="BU7" s="101"/>
      <c r="BV7" s="97"/>
      <c r="BW7" s="99" t="s">
        <v>35</v>
      </c>
      <c r="BX7" s="113"/>
      <c r="BY7" s="100"/>
      <c r="BZ7" s="106"/>
      <c r="CA7" s="98"/>
      <c r="CB7" s="115"/>
      <c r="CC7" s="96"/>
      <c r="CD7" s="105"/>
      <c r="CE7" s="118"/>
      <c r="CF7" s="121"/>
      <c r="CG7" s="102" t="s">
        <v>35</v>
      </c>
      <c r="CH7" s="125"/>
      <c r="CI7" s="103"/>
      <c r="CJ7" s="100"/>
      <c r="CK7" s="104"/>
      <c r="CL7" s="98"/>
      <c r="CM7" s="107"/>
      <c r="CN7" s="128"/>
      <c r="CO7" s="125"/>
      <c r="CP7" s="92"/>
      <c r="CQ7" s="93"/>
    </row>
    <row r="8" spans="2:95" s="56" customFormat="1" ht="36" customHeight="1" x14ac:dyDescent="0.2">
      <c r="B8" s="18" t="s">
        <v>214</v>
      </c>
      <c r="C8" s="255" t="s">
        <v>378</v>
      </c>
      <c r="D8" s="166"/>
      <c r="E8" s="256" t="s">
        <v>379</v>
      </c>
      <c r="F8" s="172">
        <v>800000</v>
      </c>
      <c r="G8" s="172">
        <v>400000</v>
      </c>
      <c r="H8" s="146"/>
      <c r="I8" s="160">
        <f>F8+G8+H8</f>
        <v>1200000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c r="BL8" s="91"/>
      <c r="BM8" s="91" t="s">
        <v>35</v>
      </c>
      <c r="BN8" s="92" t="s">
        <v>35</v>
      </c>
      <c r="BO8" s="92" t="s">
        <v>35</v>
      </c>
      <c r="BP8" s="92"/>
      <c r="BQ8" s="62"/>
      <c r="BR8" s="63"/>
      <c r="BS8" s="64"/>
      <c r="BT8" s="109"/>
      <c r="BU8" s="69"/>
      <c r="BV8" s="66"/>
      <c r="BW8" s="99" t="s">
        <v>35</v>
      </c>
      <c r="BX8" s="113"/>
      <c r="BY8" s="100"/>
      <c r="BZ8" s="74"/>
      <c r="CA8" s="67"/>
      <c r="CB8" s="116"/>
      <c r="CC8" s="65"/>
      <c r="CD8" s="73"/>
      <c r="CE8" s="119"/>
      <c r="CF8" s="122"/>
      <c r="CG8" s="70" t="s">
        <v>35</v>
      </c>
      <c r="CH8" s="126"/>
      <c r="CI8" s="71"/>
      <c r="CJ8" s="71"/>
      <c r="CK8" s="72"/>
      <c r="CL8" s="67"/>
      <c r="CM8" s="75"/>
      <c r="CN8" s="129"/>
      <c r="CO8" s="126"/>
      <c r="CP8" s="62"/>
      <c r="CQ8" s="63"/>
    </row>
    <row r="9" spans="2:95" ht="37" customHeight="1" x14ac:dyDescent="0.2">
      <c r="B9" s="18" t="s">
        <v>215</v>
      </c>
      <c r="C9" s="256" t="s">
        <v>394</v>
      </c>
      <c r="D9" s="166"/>
      <c r="E9" s="256" t="s">
        <v>124</v>
      </c>
      <c r="F9" s="172">
        <v>1500000</v>
      </c>
      <c r="G9" s="172">
        <v>750000</v>
      </c>
      <c r="H9" s="172">
        <v>500000</v>
      </c>
      <c r="I9" s="160">
        <f>F9+G9+H9</f>
        <v>2750000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t="s">
        <v>35</v>
      </c>
      <c r="BD9" s="59"/>
      <c r="BE9" s="60"/>
      <c r="BF9" s="59"/>
      <c r="BG9" s="61"/>
      <c r="BH9" s="61"/>
      <c r="BI9" s="61"/>
      <c r="BJ9" s="61"/>
      <c r="BK9" s="91"/>
      <c r="BL9" s="91"/>
      <c r="BM9" s="91"/>
      <c r="BN9" s="92"/>
      <c r="BO9" s="92" t="s">
        <v>35</v>
      </c>
      <c r="BP9" s="92"/>
      <c r="BQ9" s="62"/>
      <c r="BR9" s="63"/>
      <c r="BS9" s="64"/>
      <c r="BT9" s="109"/>
      <c r="BU9" s="69"/>
      <c r="BV9" s="66"/>
      <c r="BW9" s="99" t="s">
        <v>35</v>
      </c>
      <c r="BX9" s="113"/>
      <c r="BY9" s="100"/>
      <c r="BZ9" s="74"/>
      <c r="CA9" s="67"/>
      <c r="CB9" s="116"/>
      <c r="CC9" s="65"/>
      <c r="CD9" s="73"/>
      <c r="CE9" s="119"/>
      <c r="CF9" s="122"/>
      <c r="CG9" s="70" t="s">
        <v>35</v>
      </c>
      <c r="CH9" s="126"/>
      <c r="CI9" s="71" t="s">
        <v>35</v>
      </c>
      <c r="CJ9" s="71"/>
      <c r="CK9" s="72"/>
      <c r="CL9" s="67"/>
      <c r="CM9" s="75"/>
      <c r="CN9" s="129"/>
      <c r="CO9" s="126"/>
      <c r="CP9" s="62"/>
      <c r="CQ9" s="63"/>
    </row>
    <row r="10" spans="2:95" ht="33" customHeight="1" x14ac:dyDescent="0.15">
      <c r="B10" s="18"/>
      <c r="C10" s="145"/>
      <c r="D10" s="166"/>
      <c r="E10" s="18"/>
      <c r="F10" s="146"/>
      <c r="G10" s="146"/>
      <c r="H10" s="259"/>
      <c r="I10" s="160">
        <f t="shared" ref="I10:I13" si="0">F10+G10+H10</f>
        <v>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c r="BP10" s="92"/>
      <c r="BQ10" s="62"/>
      <c r="BR10" s="63"/>
      <c r="BS10" s="64"/>
      <c r="BT10" s="59"/>
      <c r="BU10" s="62"/>
      <c r="BV10" s="62"/>
      <c r="BW10" s="99"/>
      <c r="BX10" s="113"/>
      <c r="BY10" s="100"/>
      <c r="BZ10" s="74"/>
      <c r="CA10" s="67"/>
      <c r="CB10" s="116"/>
      <c r="CC10" s="65"/>
      <c r="CD10" s="73"/>
      <c r="CE10" s="119"/>
      <c r="CF10" s="122"/>
      <c r="CG10" s="70"/>
      <c r="CH10" s="126"/>
      <c r="CI10" s="71"/>
      <c r="CJ10" s="71"/>
      <c r="CK10" s="72"/>
      <c r="CL10" s="67"/>
      <c r="CM10" s="75"/>
      <c r="CN10" s="129"/>
      <c r="CO10" s="126"/>
      <c r="CP10" s="62"/>
      <c r="CQ10" s="63"/>
    </row>
    <row r="11" spans="2:95" ht="29" customHeight="1" x14ac:dyDescent="0.15">
      <c r="B11" s="18"/>
      <c r="C11" s="171"/>
      <c r="D11" s="145"/>
      <c r="E11" s="18"/>
      <c r="F11" s="160"/>
      <c r="G11" s="160"/>
      <c r="H11" s="146"/>
      <c r="I11" s="160">
        <f t="shared" si="0"/>
        <v>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35" customHeight="1" x14ac:dyDescent="0.2">
      <c r="B12" s="18"/>
      <c r="C12" s="18"/>
      <c r="D12" s="3"/>
      <c r="E12" s="18"/>
      <c r="F12" s="160"/>
      <c r="G12" s="160"/>
      <c r="H12" s="146"/>
      <c r="I12" s="160">
        <f t="shared" si="0"/>
        <v>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25" customHeight="1" x14ac:dyDescent="0.2">
      <c r="B13" s="3"/>
      <c r="C13" s="18"/>
      <c r="D13" s="3"/>
      <c r="E13" s="3"/>
      <c r="F13" s="160"/>
      <c r="G13" s="160"/>
      <c r="H13" s="160"/>
      <c r="I13" s="160">
        <f t="shared" si="0"/>
        <v>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91"/>
      <c r="BL13" s="91"/>
      <c r="BM13" s="91"/>
      <c r="BN13" s="92"/>
      <c r="BO13" s="92"/>
      <c r="BP13" s="9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2650000</v>
      </c>
      <c r="G17" s="161">
        <f>SUM(G7:G16)</f>
        <v>1150000</v>
      </c>
      <c r="H17" s="161">
        <f t="shared" ref="H17:I17" si="1">SUM(H7:H16)</f>
        <v>500000</v>
      </c>
      <c r="I17" s="161">
        <f t="shared" si="1"/>
        <v>4300000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3800000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v>1</v>
      </c>
      <c r="D23" s="143"/>
      <c r="E23" s="11"/>
      <c r="BF23" s="5" t="s">
        <v>5</v>
      </c>
      <c r="BG23" s="4"/>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3">
        <v>1</v>
      </c>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v>1</v>
      </c>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v>1</v>
      </c>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v>1</v>
      </c>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v>1</v>
      </c>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v>1</v>
      </c>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v>1</v>
      </c>
      <c r="BA36" s="142" t="s">
        <v>65</v>
      </c>
      <c r="BD36" s="11"/>
      <c r="BE36" s="11"/>
      <c r="CJ36" s="11"/>
      <c r="CK36" s="11"/>
      <c r="CL36" s="11"/>
      <c r="CM36" s="11"/>
      <c r="CN36" s="11"/>
      <c r="CO36" s="11"/>
      <c r="CP36" s="11"/>
      <c r="CQ36" s="11"/>
      <c r="CR36" s="11"/>
      <c r="CS36" s="11"/>
      <c r="CT36" s="11"/>
      <c r="CU36" s="11"/>
      <c r="CV36" s="11"/>
    </row>
    <row r="37" spans="2:100" x14ac:dyDescent="0.2">
      <c r="AY37" s="3">
        <v>7</v>
      </c>
      <c r="AZ37" s="165">
        <v>1</v>
      </c>
      <c r="BA37" s="142" t="s">
        <v>66</v>
      </c>
      <c r="BD37" s="11"/>
      <c r="BE37" s="11"/>
      <c r="CJ37" s="11"/>
      <c r="CK37" s="11"/>
      <c r="CL37" s="11"/>
      <c r="CM37" s="11"/>
      <c r="CN37" s="11"/>
      <c r="CO37" s="11"/>
      <c r="CP37" s="11"/>
      <c r="CQ37" s="11"/>
      <c r="CR37" s="11"/>
      <c r="CS37" s="11"/>
      <c r="CT37" s="11"/>
      <c r="CU37" s="11"/>
      <c r="CV37" s="11"/>
    </row>
  </sheetData>
  <conditionalFormatting sqref="BC7:CQ17">
    <cfRule type="cellIs" dxfId="3" priority="1" operator="equal">
      <formula>"x"</formula>
    </cfRule>
  </conditionalFormatting>
  <pageMargins left="0.2" right="0.2" top="0.25" bottom="0.25" header="0" footer="0.1"/>
  <pageSetup paperSize="9" scale="74" orientation="landscape"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50" zoomScaleNormal="150" zoomScalePageLayoutView="150" workbookViewId="0">
      <selection activeCell="B7" sqref="B7"/>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c r="F2" s="56"/>
    </row>
    <row r="3" spans="2:95" ht="50" customHeight="1" thickBot="1" x14ac:dyDescent="0.25">
      <c r="B3" s="58" t="s">
        <v>42</v>
      </c>
      <c r="C3" s="88">
        <v>3</v>
      </c>
      <c r="D3" s="168" t="s">
        <v>198</v>
      </c>
      <c r="BC3" s="15" t="s">
        <v>80</v>
      </c>
    </row>
    <row r="4" spans="2:95" ht="84" customHeight="1" thickBot="1" x14ac:dyDescent="0.25">
      <c r="B4" s="57" t="s">
        <v>82</v>
      </c>
      <c r="C4" s="167">
        <v>4</v>
      </c>
      <c r="D4" s="169" t="s">
        <v>217</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218</v>
      </c>
      <c r="C7" s="256" t="s">
        <v>382</v>
      </c>
      <c r="D7" s="166"/>
      <c r="E7" s="18" t="s">
        <v>222</v>
      </c>
      <c r="F7" s="172">
        <v>3000000</v>
      </c>
      <c r="G7" s="172">
        <v>1200000</v>
      </c>
      <c r="H7" s="146"/>
      <c r="I7" s="160">
        <f>F7+G7+H7</f>
        <v>4200000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t="s">
        <v>35</v>
      </c>
      <c r="BN7" s="92" t="s">
        <v>35</v>
      </c>
      <c r="BO7" s="92" t="s">
        <v>35</v>
      </c>
      <c r="BP7" s="92"/>
      <c r="BQ7" s="92"/>
      <c r="BR7" s="93"/>
      <c r="BS7" s="94"/>
      <c r="BT7" s="95"/>
      <c r="BU7" s="101"/>
      <c r="BV7" s="97"/>
      <c r="BW7" s="99" t="s">
        <v>35</v>
      </c>
      <c r="BX7" s="113"/>
      <c r="BY7" s="100"/>
      <c r="BZ7" s="106"/>
      <c r="CA7" s="98"/>
      <c r="CB7" s="115"/>
      <c r="CC7" s="96"/>
      <c r="CD7" s="105"/>
      <c r="CE7" s="118"/>
      <c r="CF7" s="121"/>
      <c r="CG7" s="102" t="s">
        <v>35</v>
      </c>
      <c r="CH7" s="125"/>
      <c r="CI7" s="103"/>
      <c r="CJ7" s="100"/>
      <c r="CK7" s="104"/>
      <c r="CL7" s="98"/>
      <c r="CM7" s="107"/>
      <c r="CN7" s="128"/>
      <c r="CO7" s="125"/>
      <c r="CP7" s="92"/>
      <c r="CQ7" s="93"/>
    </row>
    <row r="8" spans="2:95" s="56" customFormat="1" ht="36" customHeight="1" x14ac:dyDescent="0.2">
      <c r="B8" s="18" t="s">
        <v>219</v>
      </c>
      <c r="C8" s="256" t="s">
        <v>383</v>
      </c>
      <c r="D8" s="166"/>
      <c r="E8" s="18" t="s">
        <v>151</v>
      </c>
      <c r="F8" s="172">
        <v>400000</v>
      </c>
      <c r="G8" s="172">
        <v>50000</v>
      </c>
      <c r="H8" s="146"/>
      <c r="I8" s="160">
        <f>F8+G8+H8</f>
        <v>450000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c r="BL8" s="91"/>
      <c r="BM8" s="91"/>
      <c r="BN8" s="92"/>
      <c r="BO8" s="92" t="s">
        <v>35</v>
      </c>
      <c r="BP8" s="92"/>
      <c r="BQ8" s="62"/>
      <c r="BR8" s="63"/>
      <c r="BS8" s="64"/>
      <c r="BT8" s="109"/>
      <c r="BU8" s="69"/>
      <c r="BV8" s="66"/>
      <c r="BW8" s="99" t="s">
        <v>35</v>
      </c>
      <c r="BX8" s="113"/>
      <c r="BY8" s="100"/>
      <c r="BZ8" s="74"/>
      <c r="CA8" s="67"/>
      <c r="CB8" s="116"/>
      <c r="CC8" s="65"/>
      <c r="CD8" s="73"/>
      <c r="CE8" s="119"/>
      <c r="CF8" s="122"/>
      <c r="CG8" s="70" t="s">
        <v>35</v>
      </c>
      <c r="CH8" s="126"/>
      <c r="CI8" s="71"/>
      <c r="CJ8" s="71"/>
      <c r="CK8" s="72"/>
      <c r="CL8" s="67"/>
      <c r="CM8" s="75"/>
      <c r="CN8" s="129"/>
      <c r="CO8" s="126"/>
      <c r="CP8" s="62"/>
      <c r="CQ8" s="63"/>
    </row>
    <row r="9" spans="2:95" ht="37" customHeight="1" x14ac:dyDescent="0.2">
      <c r="B9" s="18" t="s">
        <v>220</v>
      </c>
      <c r="C9" s="256" t="s">
        <v>381</v>
      </c>
      <c r="D9" s="166"/>
      <c r="E9" s="18" t="s">
        <v>151</v>
      </c>
      <c r="F9" s="172">
        <v>800000</v>
      </c>
      <c r="G9" s="172">
        <v>200000</v>
      </c>
      <c r="H9" s="146"/>
      <c r="I9" s="160">
        <f>F9+G9+H9</f>
        <v>1000000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c r="BL9" s="91"/>
      <c r="BM9" s="91"/>
      <c r="BN9" s="92"/>
      <c r="BO9" s="92" t="s">
        <v>35</v>
      </c>
      <c r="BP9" s="92"/>
      <c r="BQ9" s="62"/>
      <c r="BR9" s="63"/>
      <c r="BS9" s="64"/>
      <c r="BT9" s="109"/>
      <c r="BU9" s="69"/>
      <c r="BV9" s="66"/>
      <c r="BW9" s="99" t="s">
        <v>35</v>
      </c>
      <c r="BX9" s="113"/>
      <c r="BY9" s="100"/>
      <c r="BZ9" s="74"/>
      <c r="CA9" s="67"/>
      <c r="CB9" s="116"/>
      <c r="CC9" s="65"/>
      <c r="CD9" s="73"/>
      <c r="CE9" s="119"/>
      <c r="CF9" s="122"/>
      <c r="CG9" s="70" t="s">
        <v>35</v>
      </c>
      <c r="CH9" s="126"/>
      <c r="CI9" s="71"/>
      <c r="CJ9" s="71"/>
      <c r="CK9" s="72"/>
      <c r="CL9" s="67"/>
      <c r="CM9" s="75"/>
      <c r="CN9" s="129"/>
      <c r="CO9" s="126"/>
      <c r="CP9" s="62"/>
      <c r="CQ9" s="63"/>
    </row>
    <row r="10" spans="2:95" ht="33" customHeight="1" x14ac:dyDescent="0.2">
      <c r="B10" s="18" t="s">
        <v>221</v>
      </c>
      <c r="C10" s="256" t="s">
        <v>380</v>
      </c>
      <c r="D10" s="166"/>
      <c r="E10" s="18" t="s">
        <v>151</v>
      </c>
      <c r="F10" s="172">
        <v>1800000</v>
      </c>
      <c r="G10" s="172">
        <v>600000</v>
      </c>
      <c r="H10" s="146"/>
      <c r="I10" s="160">
        <f t="shared" ref="I10:I13" si="0">F10+G10+H10</f>
        <v>2400000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t="s">
        <v>35</v>
      </c>
      <c r="BP10" s="92"/>
      <c r="BQ10" s="62"/>
      <c r="BR10" s="63"/>
      <c r="BS10" s="64"/>
      <c r="BT10" s="59"/>
      <c r="BU10" s="62"/>
      <c r="BV10" s="62"/>
      <c r="BW10" s="99" t="s">
        <v>35</v>
      </c>
      <c r="BX10" s="113"/>
      <c r="BY10" s="100"/>
      <c r="BZ10" s="74"/>
      <c r="CA10" s="67"/>
      <c r="CB10" s="116"/>
      <c r="CC10" s="65"/>
      <c r="CD10" s="73"/>
      <c r="CE10" s="119"/>
      <c r="CF10" s="122"/>
      <c r="CG10" s="70" t="s">
        <v>35</v>
      </c>
      <c r="CH10" s="126"/>
      <c r="CI10" s="71"/>
      <c r="CJ10" s="71"/>
      <c r="CK10" s="72"/>
      <c r="CL10" s="67"/>
      <c r="CM10" s="75"/>
      <c r="CN10" s="129"/>
      <c r="CO10" s="126"/>
      <c r="CP10" s="62"/>
      <c r="CQ10" s="63"/>
    </row>
    <row r="11" spans="2:95" ht="29" customHeight="1" x14ac:dyDescent="0.15">
      <c r="B11" s="18"/>
      <c r="C11" s="171"/>
      <c r="D11" s="145"/>
      <c r="E11" s="18"/>
      <c r="F11" s="160"/>
      <c r="G11" s="160"/>
      <c r="H11" s="146"/>
      <c r="I11" s="160">
        <f t="shared" si="0"/>
        <v>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35" customHeight="1" x14ac:dyDescent="0.2">
      <c r="B12" s="18"/>
      <c r="C12" s="18"/>
      <c r="D12" s="3"/>
      <c r="E12" s="18"/>
      <c r="F12" s="160"/>
      <c r="G12" s="160"/>
      <c r="H12" s="146"/>
      <c r="I12" s="160">
        <f t="shared" si="0"/>
        <v>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25" customHeight="1" x14ac:dyDescent="0.2">
      <c r="B13" s="3"/>
      <c r="C13" s="18"/>
      <c r="D13" s="3"/>
      <c r="E13" s="3"/>
      <c r="F13" s="160"/>
      <c r="G13" s="160"/>
      <c r="H13" s="160"/>
      <c r="I13" s="160">
        <f t="shared" si="0"/>
        <v>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91"/>
      <c r="BL13" s="91"/>
      <c r="BM13" s="91"/>
      <c r="BN13" s="92"/>
      <c r="BO13" s="92"/>
      <c r="BP13" s="9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6000000</v>
      </c>
      <c r="G17" s="161">
        <f t="shared" ref="G17:I17" si="1">SUM(G7:G16)</f>
        <v>2050000</v>
      </c>
      <c r="H17" s="161">
        <f t="shared" si="1"/>
        <v>0</v>
      </c>
      <c r="I17" s="161">
        <f t="shared" si="1"/>
        <v>8050000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8050000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G21" s="1">
        <f>F10/I10</f>
        <v>0.75</v>
      </c>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G22" s="26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v>1</v>
      </c>
      <c r="D23" s="143"/>
      <c r="E23" s="11"/>
      <c r="BF23" s="5" t="s">
        <v>5</v>
      </c>
      <c r="BG23" s="4"/>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3"/>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v>1</v>
      </c>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2" priority="3" operator="equal">
      <formula>"x"</formula>
    </cfRule>
  </conditionalFormatting>
  <pageMargins left="0.2" right="0.2" top="0.25" bottom="0.25" header="0" footer="0.1"/>
  <pageSetup paperSize="9" scale="74"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2"/>
  <sheetViews>
    <sheetView workbookViewId="0">
      <selection activeCell="K31" sqref="K31"/>
    </sheetView>
  </sheetViews>
  <sheetFormatPr baseColWidth="10" defaultColWidth="8.83203125" defaultRowHeight="15" x14ac:dyDescent="0.2"/>
  <cols>
    <col min="3" max="3" width="3.5" bestFit="1" customWidth="1"/>
    <col min="4" max="4" width="36.5" bestFit="1" customWidth="1"/>
    <col min="5" max="5" width="30.5" bestFit="1" customWidth="1"/>
    <col min="6" max="6" width="23.5" bestFit="1" customWidth="1"/>
    <col min="7" max="7" width="10.5" bestFit="1" customWidth="1"/>
    <col min="8" max="8" width="10.5" customWidth="1"/>
    <col min="9" max="9" width="7.6640625" bestFit="1" customWidth="1"/>
    <col min="11" max="11" width="45" customWidth="1"/>
  </cols>
  <sheetData>
    <row r="2" spans="3:11" x14ac:dyDescent="0.2">
      <c r="C2" s="278" t="s">
        <v>427</v>
      </c>
      <c r="D2" s="278" t="s">
        <v>428</v>
      </c>
      <c r="E2" s="278" t="s">
        <v>429</v>
      </c>
      <c r="F2" s="278" t="s">
        <v>430</v>
      </c>
      <c r="G2" s="278" t="s">
        <v>431</v>
      </c>
      <c r="H2" s="278" t="s">
        <v>484</v>
      </c>
      <c r="I2" s="278" t="s">
        <v>432</v>
      </c>
      <c r="J2" s="278"/>
      <c r="K2" s="278"/>
    </row>
    <row r="3" spans="3:11" x14ac:dyDescent="0.2">
      <c r="C3">
        <v>1</v>
      </c>
      <c r="D3" t="s">
        <v>433</v>
      </c>
      <c r="E3" t="s">
        <v>434</v>
      </c>
      <c r="F3" s="273">
        <v>1501725</v>
      </c>
      <c r="G3">
        <v>678.46</v>
      </c>
      <c r="H3" s="273">
        <v>67846</v>
      </c>
      <c r="I3" s="273">
        <v>2200</v>
      </c>
      <c r="K3" s="271" t="s">
        <v>400</v>
      </c>
    </row>
    <row r="4" spans="3:11" x14ac:dyDescent="0.2">
      <c r="C4">
        <v>2</v>
      </c>
      <c r="D4" t="s">
        <v>435</v>
      </c>
      <c r="E4" t="s">
        <v>436</v>
      </c>
      <c r="F4" s="273">
        <v>677872</v>
      </c>
      <c r="G4" s="273">
        <v>6679</v>
      </c>
      <c r="H4" s="273">
        <v>667900</v>
      </c>
      <c r="I4">
        <v>102</v>
      </c>
      <c r="K4" s="271" t="s">
        <v>401</v>
      </c>
    </row>
    <row r="5" spans="3:11" x14ac:dyDescent="0.2">
      <c r="C5">
        <v>3</v>
      </c>
      <c r="D5" t="s">
        <v>437</v>
      </c>
      <c r="E5" t="s">
        <v>438</v>
      </c>
      <c r="F5" s="273">
        <v>1036523</v>
      </c>
      <c r="G5" s="273">
        <v>11702</v>
      </c>
      <c r="H5" s="273">
        <v>1170200</v>
      </c>
      <c r="I5">
        <v>89</v>
      </c>
      <c r="K5" s="271" t="s">
        <v>402</v>
      </c>
    </row>
    <row r="6" spans="3:11" x14ac:dyDescent="0.2">
      <c r="C6">
        <v>4</v>
      </c>
      <c r="D6" t="s">
        <v>439</v>
      </c>
      <c r="E6" t="s">
        <v>440</v>
      </c>
      <c r="F6" s="273">
        <v>928694</v>
      </c>
      <c r="G6" s="273">
        <v>4549</v>
      </c>
      <c r="H6" s="273">
        <v>454900</v>
      </c>
      <c r="I6">
        <v>204</v>
      </c>
      <c r="K6" s="271" t="s">
        <v>403</v>
      </c>
    </row>
    <row r="7" spans="3:11" x14ac:dyDescent="0.2">
      <c r="C7">
        <v>5</v>
      </c>
      <c r="D7" t="s">
        <v>441</v>
      </c>
      <c r="E7" t="s">
        <v>442</v>
      </c>
      <c r="F7" s="273">
        <v>472341</v>
      </c>
      <c r="G7" s="273">
        <v>5521</v>
      </c>
      <c r="H7" s="273">
        <v>552100</v>
      </c>
      <c r="I7">
        <v>86</v>
      </c>
      <c r="K7" s="271" t="s">
        <v>404</v>
      </c>
    </row>
    <row r="8" spans="3:11" x14ac:dyDescent="0.2">
      <c r="C8">
        <v>6</v>
      </c>
      <c r="D8" t="s">
        <v>443</v>
      </c>
      <c r="E8" t="s">
        <v>444</v>
      </c>
      <c r="F8" s="273">
        <v>716944</v>
      </c>
      <c r="G8" s="273">
        <v>7017</v>
      </c>
      <c r="H8" s="273">
        <v>701700</v>
      </c>
      <c r="I8">
        <v>102</v>
      </c>
      <c r="K8" s="271" t="s">
        <v>405</v>
      </c>
    </row>
    <row r="9" spans="3:11" x14ac:dyDescent="0.2">
      <c r="C9">
        <v>7</v>
      </c>
      <c r="D9" t="s">
        <v>445</v>
      </c>
      <c r="E9" t="s">
        <v>446</v>
      </c>
      <c r="F9" s="273">
        <v>631409</v>
      </c>
      <c r="G9" s="273">
        <v>13814</v>
      </c>
      <c r="H9" s="273">
        <v>1381400</v>
      </c>
      <c r="I9">
        <v>51</v>
      </c>
      <c r="K9" s="271" t="s">
        <v>406</v>
      </c>
    </row>
    <row r="10" spans="3:11" x14ac:dyDescent="0.2">
      <c r="C10">
        <v>8</v>
      </c>
      <c r="D10" t="s">
        <v>447</v>
      </c>
      <c r="E10" t="s">
        <v>448</v>
      </c>
      <c r="F10" s="273">
        <v>585850</v>
      </c>
      <c r="G10" s="273">
        <v>4873</v>
      </c>
      <c r="H10" s="273">
        <v>487300</v>
      </c>
      <c r="I10">
        <v>120</v>
      </c>
      <c r="K10" s="271" t="s">
        <v>407</v>
      </c>
    </row>
    <row r="11" spans="3:11" x14ac:dyDescent="0.2">
      <c r="C11">
        <v>9</v>
      </c>
      <c r="D11" t="s">
        <v>449</v>
      </c>
      <c r="E11" t="s">
        <v>450</v>
      </c>
      <c r="F11" s="273">
        <v>1265280</v>
      </c>
      <c r="G11" s="273">
        <v>3568</v>
      </c>
      <c r="H11" s="273">
        <v>356800</v>
      </c>
      <c r="I11">
        <v>355</v>
      </c>
      <c r="K11" s="271" t="s">
        <v>408</v>
      </c>
    </row>
    <row r="12" spans="3:11" x14ac:dyDescent="0.2">
      <c r="C12">
        <v>10</v>
      </c>
      <c r="D12" t="s">
        <v>451</v>
      </c>
      <c r="E12" t="s">
        <v>452</v>
      </c>
      <c r="F12" s="273">
        <v>117481</v>
      </c>
      <c r="G12" s="273">
        <v>11160</v>
      </c>
      <c r="H12" s="273">
        <v>1116000</v>
      </c>
      <c r="I12">
        <v>12</v>
      </c>
      <c r="K12" s="271" t="s">
        <v>409</v>
      </c>
    </row>
    <row r="13" spans="3:11" x14ac:dyDescent="0.2">
      <c r="C13">
        <v>11</v>
      </c>
      <c r="D13" t="s">
        <v>453</v>
      </c>
      <c r="E13" t="s">
        <v>454</v>
      </c>
      <c r="F13" s="273">
        <v>35753</v>
      </c>
      <c r="G13">
        <v>336</v>
      </c>
      <c r="H13" s="273">
        <v>33600</v>
      </c>
      <c r="I13">
        <v>120</v>
      </c>
      <c r="K13" s="271" t="s">
        <v>410</v>
      </c>
    </row>
    <row r="14" spans="3:11" x14ac:dyDescent="0.2">
      <c r="C14">
        <v>12</v>
      </c>
      <c r="D14" t="s">
        <v>455</v>
      </c>
      <c r="E14" t="s">
        <v>456</v>
      </c>
      <c r="F14" s="273">
        <v>319217</v>
      </c>
      <c r="G14" s="273">
        <v>11094</v>
      </c>
      <c r="H14" s="273">
        <v>1109400</v>
      </c>
      <c r="I14">
        <v>29</v>
      </c>
      <c r="K14" s="271" t="s">
        <v>411</v>
      </c>
    </row>
    <row r="15" spans="3:11" x14ac:dyDescent="0.2">
      <c r="C15">
        <v>13</v>
      </c>
      <c r="D15" t="s">
        <v>457</v>
      </c>
      <c r="E15" t="s">
        <v>458</v>
      </c>
      <c r="F15" s="273">
        <v>61107</v>
      </c>
      <c r="G15" s="273">
        <v>14288</v>
      </c>
      <c r="H15" s="273">
        <v>1428800</v>
      </c>
      <c r="I15">
        <v>4</v>
      </c>
      <c r="K15" s="271" t="s">
        <v>412</v>
      </c>
    </row>
    <row r="16" spans="3:11" x14ac:dyDescent="0.2">
      <c r="C16">
        <v>14</v>
      </c>
      <c r="D16" t="s">
        <v>459</v>
      </c>
      <c r="E16" t="s">
        <v>460</v>
      </c>
      <c r="F16" s="273">
        <v>185819</v>
      </c>
      <c r="G16" s="273">
        <v>6158</v>
      </c>
      <c r="H16" s="273">
        <v>615800</v>
      </c>
      <c r="I16">
        <v>30</v>
      </c>
      <c r="K16" s="271" t="s">
        <v>413</v>
      </c>
    </row>
    <row r="17" spans="3:11" x14ac:dyDescent="0.2">
      <c r="C17">
        <v>15</v>
      </c>
      <c r="D17" t="s">
        <v>461</v>
      </c>
      <c r="E17" t="s">
        <v>462</v>
      </c>
      <c r="F17" s="273">
        <v>70486</v>
      </c>
      <c r="G17">
        <v>803</v>
      </c>
      <c r="H17" s="273">
        <v>80300</v>
      </c>
      <c r="I17">
        <v>88</v>
      </c>
      <c r="K17" s="271" t="s">
        <v>414</v>
      </c>
    </row>
    <row r="18" spans="3:11" x14ac:dyDescent="0.2">
      <c r="C18">
        <v>16</v>
      </c>
      <c r="D18" t="s">
        <v>463</v>
      </c>
      <c r="E18" t="s">
        <v>464</v>
      </c>
      <c r="F18" s="273">
        <v>221396</v>
      </c>
      <c r="G18">
        <v>868</v>
      </c>
      <c r="H18" s="273">
        <v>86800</v>
      </c>
      <c r="I18">
        <v>230</v>
      </c>
      <c r="K18" s="271" t="s">
        <v>415</v>
      </c>
    </row>
    <row r="19" spans="3:11" x14ac:dyDescent="0.2">
      <c r="C19" s="274">
        <v>17</v>
      </c>
      <c r="D19" s="274" t="s">
        <v>465</v>
      </c>
      <c r="E19" s="274" t="s">
        <v>466</v>
      </c>
      <c r="F19" s="275">
        <v>171139</v>
      </c>
      <c r="G19" s="275">
        <v>13788</v>
      </c>
      <c r="H19" s="273">
        <v>1378800</v>
      </c>
      <c r="I19" s="274">
        <v>12</v>
      </c>
      <c r="J19" s="274"/>
      <c r="K19" s="276" t="s">
        <v>416</v>
      </c>
    </row>
    <row r="20" spans="3:11" x14ac:dyDescent="0.2">
      <c r="C20">
        <v>18</v>
      </c>
      <c r="D20" t="s">
        <v>467</v>
      </c>
      <c r="E20" t="s">
        <v>468</v>
      </c>
      <c r="F20" s="273">
        <v>397161</v>
      </c>
      <c r="G20" s="273">
        <v>12692</v>
      </c>
      <c r="H20" s="273">
        <v>1269200</v>
      </c>
      <c r="I20">
        <v>31</v>
      </c>
      <c r="K20" s="271" t="s">
        <v>418</v>
      </c>
    </row>
    <row r="21" spans="3:11" x14ac:dyDescent="0.2">
      <c r="C21">
        <v>19</v>
      </c>
      <c r="D21" t="s">
        <v>469</v>
      </c>
      <c r="E21" t="s">
        <v>470</v>
      </c>
      <c r="F21" s="273">
        <v>947372</v>
      </c>
      <c r="G21" s="273">
        <v>4883</v>
      </c>
      <c r="H21" s="273">
        <v>488300</v>
      </c>
      <c r="I21">
        <v>194</v>
      </c>
      <c r="K21" s="271" t="s">
        <v>419</v>
      </c>
    </row>
    <row r="22" spans="3:11" x14ac:dyDescent="0.2">
      <c r="C22">
        <v>20</v>
      </c>
      <c r="D22" t="s">
        <v>471</v>
      </c>
      <c r="E22" t="s">
        <v>472</v>
      </c>
      <c r="F22" s="273">
        <v>150466</v>
      </c>
      <c r="G22" s="273">
        <v>10782</v>
      </c>
      <c r="H22" s="273">
        <v>1078200</v>
      </c>
      <c r="I22">
        <v>14</v>
      </c>
      <c r="K22" s="271" t="s">
        <v>420</v>
      </c>
    </row>
    <row r="23" spans="3:11" x14ac:dyDescent="0.2">
      <c r="C23">
        <v>21</v>
      </c>
      <c r="D23" t="s">
        <v>473</v>
      </c>
      <c r="E23" t="s">
        <v>474</v>
      </c>
      <c r="F23" s="273">
        <v>896443</v>
      </c>
      <c r="G23" s="273">
        <v>10299</v>
      </c>
      <c r="H23" s="273">
        <v>1029900</v>
      </c>
      <c r="I23">
        <v>87</v>
      </c>
      <c r="K23" s="271" t="s">
        <v>421</v>
      </c>
    </row>
    <row r="24" spans="3:11" x14ac:dyDescent="0.2">
      <c r="C24">
        <v>22</v>
      </c>
      <c r="D24" t="s">
        <v>475</v>
      </c>
      <c r="E24" t="s">
        <v>476</v>
      </c>
      <c r="F24" s="273">
        <v>111671</v>
      </c>
      <c r="G24" s="273">
        <v>11092</v>
      </c>
      <c r="H24" s="273">
        <v>1109200</v>
      </c>
      <c r="I24">
        <v>10</v>
      </c>
      <c r="K24" s="271" t="s">
        <v>422</v>
      </c>
    </row>
    <row r="25" spans="3:11" x14ac:dyDescent="0.2">
      <c r="C25">
        <v>23</v>
      </c>
      <c r="D25" t="s">
        <v>477</v>
      </c>
      <c r="E25" t="s">
        <v>478</v>
      </c>
      <c r="F25" s="273">
        <v>482788</v>
      </c>
      <c r="G25" s="273">
        <v>2966</v>
      </c>
      <c r="H25" s="273">
        <v>296600</v>
      </c>
      <c r="I25">
        <v>163</v>
      </c>
      <c r="K25" s="271" t="s">
        <v>423</v>
      </c>
    </row>
    <row r="26" spans="3:11" x14ac:dyDescent="0.2">
      <c r="C26">
        <v>24</v>
      </c>
      <c r="D26" t="s">
        <v>479</v>
      </c>
      <c r="E26" t="s">
        <v>480</v>
      </c>
      <c r="F26" s="273">
        <v>844906</v>
      </c>
      <c r="G26" s="273">
        <v>3563</v>
      </c>
      <c r="H26" s="273">
        <v>356300</v>
      </c>
      <c r="I26">
        <v>237</v>
      </c>
      <c r="K26" s="271" t="s">
        <v>424</v>
      </c>
    </row>
    <row r="27" spans="3:11" x14ac:dyDescent="0.2">
      <c r="C27">
        <v>25</v>
      </c>
      <c r="D27" t="s">
        <v>481</v>
      </c>
      <c r="E27" t="s">
        <v>482</v>
      </c>
      <c r="F27" s="273">
        <v>754000</v>
      </c>
      <c r="G27" s="273">
        <v>4928</v>
      </c>
      <c r="H27" s="273">
        <v>492800</v>
      </c>
      <c r="I27">
        <v>153</v>
      </c>
      <c r="K27" s="271" t="s">
        <v>425</v>
      </c>
    </row>
    <row r="31" spans="3:11" x14ac:dyDescent="0.2">
      <c r="K31" s="277" t="s">
        <v>417</v>
      </c>
    </row>
    <row r="32" spans="3:11" x14ac:dyDescent="0.2">
      <c r="K32" t="s">
        <v>483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A6" zoomScale="150" zoomScaleNormal="150" zoomScalePageLayoutView="150" workbookViewId="0">
      <selection activeCell="F24" sqref="F24:G26"/>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c r="F2" s="56"/>
    </row>
    <row r="3" spans="2:95" ht="50" customHeight="1" thickBot="1" x14ac:dyDescent="0.25">
      <c r="B3" s="58" t="s">
        <v>42</v>
      </c>
      <c r="C3" s="88">
        <v>3</v>
      </c>
      <c r="D3" s="168" t="s">
        <v>198</v>
      </c>
      <c r="BC3" s="15" t="s">
        <v>80</v>
      </c>
    </row>
    <row r="4" spans="2:95" ht="84" customHeight="1" thickBot="1" x14ac:dyDescent="0.25">
      <c r="B4" s="57" t="s">
        <v>82</v>
      </c>
      <c r="C4" s="167">
        <v>5</v>
      </c>
      <c r="D4" s="169" t="s">
        <v>357</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223</v>
      </c>
      <c r="C7" s="171" t="s">
        <v>230</v>
      </c>
      <c r="D7" s="166"/>
      <c r="E7" s="18" t="s">
        <v>227</v>
      </c>
      <c r="F7" s="160">
        <v>150000</v>
      </c>
      <c r="G7" s="160">
        <v>200000</v>
      </c>
      <c r="H7" s="160"/>
      <c r="I7" s="160">
        <f>F7+G7+H7</f>
        <v>350000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c r="BN7" s="92"/>
      <c r="BO7" s="92" t="s">
        <v>35</v>
      </c>
      <c r="BP7" s="92"/>
      <c r="BQ7" s="92"/>
      <c r="BR7" s="93"/>
      <c r="BS7" s="94"/>
      <c r="BT7" s="95"/>
      <c r="BU7" s="101"/>
      <c r="BV7" s="97"/>
      <c r="BW7" s="99" t="s">
        <v>35</v>
      </c>
      <c r="BX7" s="113"/>
      <c r="BY7" s="100"/>
      <c r="BZ7" s="106"/>
      <c r="CA7" s="98"/>
      <c r="CB7" s="115"/>
      <c r="CC7" s="96"/>
      <c r="CD7" s="105"/>
      <c r="CE7" s="118"/>
      <c r="CF7" s="121"/>
      <c r="CG7" s="102"/>
      <c r="CH7" s="125"/>
      <c r="CI7" s="103" t="s">
        <v>35</v>
      </c>
      <c r="CJ7" s="100"/>
      <c r="CK7" s="104"/>
      <c r="CL7" s="98"/>
      <c r="CM7" s="107"/>
      <c r="CN7" s="128" t="s">
        <v>35</v>
      </c>
      <c r="CO7" s="125"/>
      <c r="CP7" s="92"/>
      <c r="CQ7" s="93"/>
    </row>
    <row r="8" spans="2:95" s="56" customFormat="1" ht="36" customHeight="1" x14ac:dyDescent="0.2">
      <c r="B8" s="18" t="s">
        <v>224</v>
      </c>
      <c r="C8" s="171" t="s">
        <v>231</v>
      </c>
      <c r="D8" s="166"/>
      <c r="E8" s="18" t="s">
        <v>228</v>
      </c>
      <c r="F8" s="160">
        <v>400000</v>
      </c>
      <c r="G8" s="160">
        <v>500000</v>
      </c>
      <c r="H8" s="160">
        <v>500000</v>
      </c>
      <c r="I8" s="160">
        <f>F8+G8+H8</f>
        <v>1400000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c r="BL8" s="91"/>
      <c r="BM8" s="91"/>
      <c r="BN8" s="92"/>
      <c r="BO8" s="92" t="s">
        <v>35</v>
      </c>
      <c r="BP8" s="92"/>
      <c r="BQ8" s="62"/>
      <c r="BR8" s="63"/>
      <c r="BS8" s="64"/>
      <c r="BT8" s="109"/>
      <c r="BU8" s="69"/>
      <c r="BV8" s="66"/>
      <c r="BW8" s="99" t="s">
        <v>35</v>
      </c>
      <c r="BX8" s="113"/>
      <c r="BY8" s="100"/>
      <c r="BZ8" s="74"/>
      <c r="CA8" s="67"/>
      <c r="CB8" s="116"/>
      <c r="CC8" s="65"/>
      <c r="CD8" s="73"/>
      <c r="CE8" s="119"/>
      <c r="CF8" s="122"/>
      <c r="CG8" s="70"/>
      <c r="CH8" s="126"/>
      <c r="CI8" s="71"/>
      <c r="CJ8" s="71" t="s">
        <v>35</v>
      </c>
      <c r="CK8" s="72"/>
      <c r="CL8" s="67"/>
      <c r="CM8" s="75"/>
      <c r="CN8" s="129"/>
      <c r="CO8" s="126"/>
      <c r="CP8" s="62"/>
      <c r="CQ8" s="63"/>
    </row>
    <row r="9" spans="2:95" ht="94" customHeight="1" x14ac:dyDescent="0.2">
      <c r="B9" s="18" t="s">
        <v>225</v>
      </c>
      <c r="C9" s="18" t="s">
        <v>232</v>
      </c>
      <c r="D9" s="166"/>
      <c r="E9" s="18" t="s">
        <v>229</v>
      </c>
      <c r="F9" s="160">
        <v>1000000</v>
      </c>
      <c r="G9" s="160">
        <v>750000</v>
      </c>
      <c r="H9" s="160">
        <v>750000</v>
      </c>
      <c r="I9" s="160">
        <f>F9+G9+H9</f>
        <v>2500000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c r="BL9" s="91"/>
      <c r="BM9" s="91"/>
      <c r="BN9" s="92"/>
      <c r="BO9" s="92" t="s">
        <v>35</v>
      </c>
      <c r="BP9" s="92"/>
      <c r="BQ9" s="62"/>
      <c r="BR9" s="63"/>
      <c r="BS9" s="64"/>
      <c r="BT9" s="109"/>
      <c r="BU9" s="69"/>
      <c r="BV9" s="66"/>
      <c r="BW9" s="99" t="s">
        <v>35</v>
      </c>
      <c r="BX9" s="113"/>
      <c r="BY9" s="100"/>
      <c r="BZ9" s="74"/>
      <c r="CA9" s="67"/>
      <c r="CB9" s="116"/>
      <c r="CC9" s="65"/>
      <c r="CD9" s="73"/>
      <c r="CE9" s="119"/>
      <c r="CF9" s="122"/>
      <c r="CG9" s="70"/>
      <c r="CH9" s="126"/>
      <c r="CI9" s="71" t="s">
        <v>35</v>
      </c>
      <c r="CJ9" s="71" t="s">
        <v>35</v>
      </c>
      <c r="CK9" s="72"/>
      <c r="CL9" s="67"/>
      <c r="CM9" s="75"/>
      <c r="CN9" s="129" t="s">
        <v>35</v>
      </c>
      <c r="CO9" s="126"/>
      <c r="CP9" s="62"/>
      <c r="CQ9" s="63"/>
    </row>
    <row r="10" spans="2:95" ht="50" customHeight="1" x14ac:dyDescent="0.2">
      <c r="B10" s="18" t="s">
        <v>226</v>
      </c>
      <c r="C10" s="18" t="s">
        <v>233</v>
      </c>
      <c r="D10" s="166"/>
      <c r="E10" s="18" t="s">
        <v>228</v>
      </c>
      <c r="F10" s="160">
        <v>750000</v>
      </c>
      <c r="G10" s="160">
        <v>500000</v>
      </c>
      <c r="H10" s="160">
        <v>500000</v>
      </c>
      <c r="I10" s="160">
        <f t="shared" ref="I10:I13" si="0">F10+G10+H10</f>
        <v>1750000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t="s">
        <v>35</v>
      </c>
      <c r="BP10" s="92"/>
      <c r="BQ10" s="62"/>
      <c r="BR10" s="63"/>
      <c r="BS10" s="64"/>
      <c r="BT10" s="59"/>
      <c r="BU10" s="62"/>
      <c r="BV10" s="62"/>
      <c r="BW10" s="99" t="s">
        <v>35</v>
      </c>
      <c r="BX10" s="113"/>
      <c r="BY10" s="100"/>
      <c r="BZ10" s="74"/>
      <c r="CA10" s="67"/>
      <c r="CB10" s="116"/>
      <c r="CC10" s="65"/>
      <c r="CD10" s="73"/>
      <c r="CE10" s="119"/>
      <c r="CF10" s="122"/>
      <c r="CG10" s="70"/>
      <c r="CH10" s="126"/>
      <c r="CI10" s="71"/>
      <c r="CJ10" s="71" t="s">
        <v>35</v>
      </c>
      <c r="CK10" s="72"/>
      <c r="CL10" s="67"/>
      <c r="CM10" s="75"/>
      <c r="CN10" s="129"/>
      <c r="CO10" s="126"/>
      <c r="CP10" s="62"/>
      <c r="CQ10" s="63"/>
    </row>
    <row r="11" spans="2:95" ht="29" customHeight="1" x14ac:dyDescent="0.15">
      <c r="B11" s="18"/>
      <c r="C11" s="171"/>
      <c r="D11" s="145"/>
      <c r="E11" s="18"/>
      <c r="F11" s="160"/>
      <c r="G11" s="160"/>
      <c r="H11" s="146"/>
      <c r="I11" s="160">
        <f t="shared" si="0"/>
        <v>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35" customHeight="1" x14ac:dyDescent="0.2">
      <c r="B12" s="18"/>
      <c r="C12" s="18"/>
      <c r="D12" s="3"/>
      <c r="E12" s="18"/>
      <c r="F12" s="160"/>
      <c r="G12" s="160"/>
      <c r="H12" s="146"/>
      <c r="I12" s="160">
        <f t="shared" si="0"/>
        <v>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25" customHeight="1" x14ac:dyDescent="0.2">
      <c r="B13" s="3"/>
      <c r="C13" s="18"/>
      <c r="D13" s="3"/>
      <c r="E13" s="3"/>
      <c r="F13" s="160"/>
      <c r="G13" s="160"/>
      <c r="H13" s="160"/>
      <c r="I13" s="160">
        <f t="shared" si="0"/>
        <v>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91"/>
      <c r="BL13" s="91"/>
      <c r="BM13" s="91"/>
      <c r="BN13" s="92"/>
      <c r="BO13" s="92"/>
      <c r="BP13" s="9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2300000</v>
      </c>
      <c r="G17" s="161">
        <f t="shared" ref="G17:I17" si="1">SUM(G7:G16)</f>
        <v>1950000</v>
      </c>
      <c r="H17" s="161">
        <f t="shared" si="1"/>
        <v>1750000</v>
      </c>
      <c r="I17" s="161">
        <f t="shared" si="1"/>
        <v>6000000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4250000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H21" s="263"/>
      <c r="BF21" s="5" t="s">
        <v>1</v>
      </c>
      <c r="BG21" s="4"/>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c r="BI22" s="3"/>
      <c r="BT22" s="23"/>
      <c r="BU22" s="24"/>
      <c r="BV22" s="24"/>
      <c r="BW22" s="24"/>
      <c r="BX22" s="24"/>
      <c r="BY22" s="24"/>
      <c r="BZ22" s="24"/>
      <c r="CA22" s="24"/>
      <c r="CB22" s="24"/>
      <c r="CC22" s="24"/>
      <c r="CD22" s="24"/>
      <c r="CE22" s="24"/>
      <c r="CF22" s="24"/>
      <c r="CG22" s="27" t="s">
        <v>14</v>
      </c>
      <c r="CH22" s="21"/>
    </row>
    <row r="23" spans="2:100" x14ac:dyDescent="0.2">
      <c r="B23" s="21" t="s">
        <v>25</v>
      </c>
      <c r="C23" s="163">
        <v>1</v>
      </c>
      <c r="D23" s="143"/>
      <c r="E23" s="11"/>
      <c r="BF23" s="5" t="s">
        <v>5</v>
      </c>
      <c r="BG23" s="4"/>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3">
        <v>1</v>
      </c>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v>1</v>
      </c>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v>1</v>
      </c>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c r="D30" s="143"/>
      <c r="E30" s="11"/>
      <c r="AY30" s="20" t="s">
        <v>86</v>
      </c>
      <c r="BD30" s="11"/>
      <c r="BE30" s="11"/>
      <c r="BF30" s="108"/>
      <c r="CS30" s="147"/>
      <c r="CT30" s="148"/>
    </row>
    <row r="31" spans="2:100" x14ac:dyDescent="0.15">
      <c r="B31" s="21" t="s">
        <v>30</v>
      </c>
      <c r="C31" s="163"/>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c r="BA33" s="142" t="s">
        <v>62</v>
      </c>
      <c r="BD33" s="11"/>
      <c r="BE33" s="11"/>
      <c r="CJ33" s="11"/>
      <c r="CK33" s="11"/>
      <c r="CL33" s="11"/>
      <c r="CM33" s="11"/>
      <c r="CN33" s="11"/>
      <c r="CO33" s="11"/>
      <c r="CP33" s="11"/>
      <c r="CQ33" s="11"/>
      <c r="CR33" s="11"/>
      <c r="CS33" s="149"/>
      <c r="CT33" s="150"/>
      <c r="CU33" s="11"/>
      <c r="CV33" s="11"/>
    </row>
    <row r="34" spans="2:100" x14ac:dyDescent="0.15">
      <c r="AY34" s="3">
        <v>4</v>
      </c>
      <c r="AZ34" s="165"/>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1" priority="1" operator="equal">
      <formula>"x"</formula>
    </cfRule>
  </conditionalFormatting>
  <pageMargins left="0.2" right="0.2" top="0.25" bottom="0.25" header="0" footer="0.1"/>
  <pageSetup paperSize="9" scale="74" orientation="landscape"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B1" zoomScale="115" zoomScaleNormal="115" zoomScalePageLayoutView="115" workbookViewId="0">
      <selection activeCell="B8" sqref="B8"/>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c r="F2" s="56"/>
    </row>
    <row r="3" spans="2:95" ht="50" customHeight="1" thickBot="1" x14ac:dyDescent="0.25">
      <c r="B3" s="58" t="s">
        <v>42</v>
      </c>
      <c r="C3" s="88">
        <v>3</v>
      </c>
      <c r="D3" s="168" t="s">
        <v>198</v>
      </c>
      <c r="BC3" s="15" t="s">
        <v>80</v>
      </c>
    </row>
    <row r="4" spans="2:95" ht="84" customHeight="1" thickBot="1" x14ac:dyDescent="0.25">
      <c r="B4" s="57" t="s">
        <v>82</v>
      </c>
      <c r="C4" s="167">
        <v>6</v>
      </c>
      <c r="D4" s="169" t="s">
        <v>234</v>
      </c>
      <c r="H4" s="108"/>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235</v>
      </c>
      <c r="C7" s="171" t="s">
        <v>237</v>
      </c>
      <c r="D7" s="166"/>
      <c r="E7" s="18" t="s">
        <v>236</v>
      </c>
      <c r="F7" s="160">
        <v>300000</v>
      </c>
      <c r="G7" s="160">
        <v>300000</v>
      </c>
      <c r="H7" s="160">
        <v>0</v>
      </c>
      <c r="I7" s="160">
        <f>F7+G7+H7</f>
        <v>600000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c r="BN7" s="92"/>
      <c r="BO7" s="92" t="s">
        <v>35</v>
      </c>
      <c r="BP7" s="92"/>
      <c r="BQ7" s="92"/>
      <c r="BR7" s="93"/>
      <c r="BS7" s="94"/>
      <c r="BT7" s="95"/>
      <c r="BU7" s="101"/>
      <c r="BV7" s="97" t="s">
        <v>35</v>
      </c>
      <c r="BW7" s="99"/>
      <c r="BX7" s="113"/>
      <c r="BY7" s="100"/>
      <c r="BZ7" s="106"/>
      <c r="CA7" s="98"/>
      <c r="CB7" s="115"/>
      <c r="CC7" s="96"/>
      <c r="CD7" s="105"/>
      <c r="CE7" s="118"/>
      <c r="CF7" s="121"/>
      <c r="CG7" s="102" t="s">
        <v>35</v>
      </c>
      <c r="CH7" s="125"/>
      <c r="CI7" s="103" t="s">
        <v>35</v>
      </c>
      <c r="CJ7" s="100"/>
      <c r="CK7" s="104"/>
      <c r="CL7" s="98"/>
      <c r="CM7" s="107"/>
      <c r="CN7" s="128" t="s">
        <v>35</v>
      </c>
      <c r="CO7" s="125"/>
      <c r="CP7" s="92"/>
      <c r="CQ7" s="93"/>
    </row>
    <row r="8" spans="2:95" s="56" customFormat="1" ht="36" customHeight="1" x14ac:dyDescent="0.2">
      <c r="B8" s="256" t="s">
        <v>396</v>
      </c>
      <c r="C8" s="171" t="s">
        <v>397</v>
      </c>
      <c r="D8" s="166"/>
      <c r="E8" s="18" t="s">
        <v>398</v>
      </c>
      <c r="F8" s="146">
        <v>250000</v>
      </c>
      <c r="G8" s="146">
        <v>100000</v>
      </c>
      <c r="H8" s="251"/>
      <c r="I8" s="160">
        <f>F8+G8+H8</f>
        <v>350000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c r="BL8" s="91"/>
      <c r="BM8" s="91"/>
      <c r="BN8" s="92"/>
      <c r="BO8" s="92" t="s">
        <v>35</v>
      </c>
      <c r="BP8" s="92"/>
      <c r="BQ8" s="62"/>
      <c r="BR8" s="63"/>
      <c r="BS8" s="64"/>
      <c r="BT8" s="109"/>
      <c r="BU8" s="69" t="s">
        <v>35</v>
      </c>
      <c r="BV8" s="66"/>
      <c r="BW8" s="99" t="s">
        <v>35</v>
      </c>
      <c r="BX8" s="113"/>
      <c r="BY8" s="100" t="s">
        <v>35</v>
      </c>
      <c r="BZ8" s="74" t="s">
        <v>35</v>
      </c>
      <c r="CA8" s="67"/>
      <c r="CB8" s="116"/>
      <c r="CC8" s="65"/>
      <c r="CD8" s="73"/>
      <c r="CE8" s="119"/>
      <c r="CF8" s="122"/>
      <c r="CG8" s="70" t="s">
        <v>35</v>
      </c>
      <c r="CH8" s="126"/>
      <c r="CI8" s="71" t="s">
        <v>35</v>
      </c>
      <c r="CJ8" s="71" t="s">
        <v>35</v>
      </c>
      <c r="CK8" s="72"/>
      <c r="CL8" s="67"/>
      <c r="CM8" s="75" t="s">
        <v>35</v>
      </c>
      <c r="CN8" s="129" t="s">
        <v>35</v>
      </c>
      <c r="CO8" s="126"/>
      <c r="CP8" s="62"/>
      <c r="CQ8" s="63"/>
    </row>
    <row r="9" spans="2:95" ht="94" customHeight="1" x14ac:dyDescent="0.2">
      <c r="B9" s="18"/>
      <c r="C9" s="18"/>
      <c r="D9" s="166"/>
      <c r="E9" s="18"/>
      <c r="F9" s="160"/>
      <c r="G9" s="160"/>
      <c r="H9" s="160"/>
      <c r="I9" s="160">
        <f>F9+G9+H9</f>
        <v>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c r="BL9" s="91"/>
      <c r="BM9" s="91"/>
      <c r="BN9" s="92"/>
      <c r="BO9" s="92"/>
      <c r="BP9" s="92"/>
      <c r="BQ9" s="62"/>
      <c r="BR9" s="63"/>
      <c r="BS9" s="64"/>
      <c r="BT9" s="109"/>
      <c r="BU9" s="69"/>
      <c r="BV9" s="66"/>
      <c r="BW9" s="99"/>
      <c r="BX9" s="113"/>
      <c r="BY9" s="100"/>
      <c r="BZ9" s="74"/>
      <c r="CA9" s="67"/>
      <c r="CB9" s="116"/>
      <c r="CC9" s="65"/>
      <c r="CD9" s="73"/>
      <c r="CE9" s="119"/>
      <c r="CF9" s="122"/>
      <c r="CG9" s="70"/>
      <c r="CH9" s="126"/>
      <c r="CI9" s="71"/>
      <c r="CJ9" s="71"/>
      <c r="CK9" s="72"/>
      <c r="CL9" s="67"/>
      <c r="CM9" s="75"/>
      <c r="CN9" s="129"/>
      <c r="CO9" s="126"/>
      <c r="CP9" s="62"/>
      <c r="CQ9" s="63"/>
    </row>
    <row r="10" spans="2:95" ht="50" customHeight="1" x14ac:dyDescent="0.2">
      <c r="B10" s="18"/>
      <c r="C10" s="18"/>
      <c r="D10" s="166"/>
      <c r="E10" s="18"/>
      <c r="F10" s="160"/>
      <c r="G10" s="160"/>
      <c r="H10" s="160"/>
      <c r="I10" s="160">
        <f t="shared" ref="I10:I13" si="0">F10+G10+H10</f>
        <v>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91"/>
      <c r="BL10" s="91"/>
      <c r="BM10" s="91"/>
      <c r="BN10" s="92"/>
      <c r="BO10" s="92"/>
      <c r="BP10" s="92"/>
      <c r="BQ10" s="62"/>
      <c r="BR10" s="63"/>
      <c r="BS10" s="64"/>
      <c r="BT10" s="59"/>
      <c r="BU10" s="62"/>
      <c r="BV10" s="62"/>
      <c r="BW10" s="99"/>
      <c r="BX10" s="113"/>
      <c r="BY10" s="100"/>
      <c r="BZ10" s="74"/>
      <c r="CA10" s="67"/>
      <c r="CB10" s="116"/>
      <c r="CC10" s="65"/>
      <c r="CD10" s="73"/>
      <c r="CE10" s="119"/>
      <c r="CF10" s="122"/>
      <c r="CG10" s="70"/>
      <c r="CH10" s="126"/>
      <c r="CI10" s="71"/>
      <c r="CJ10" s="71"/>
      <c r="CK10" s="72"/>
      <c r="CL10" s="67"/>
      <c r="CM10" s="75"/>
      <c r="CN10" s="129"/>
      <c r="CO10" s="126"/>
      <c r="CP10" s="62"/>
      <c r="CQ10" s="63"/>
    </row>
    <row r="11" spans="2:95" ht="29" customHeight="1" x14ac:dyDescent="0.15">
      <c r="B11" s="18"/>
      <c r="C11" s="171"/>
      <c r="D11" s="145"/>
      <c r="E11" s="18"/>
      <c r="F11" s="160"/>
      <c r="G11" s="160"/>
      <c r="H11" s="146"/>
      <c r="I11" s="160">
        <f t="shared" si="0"/>
        <v>0</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91"/>
      <c r="BL11" s="91"/>
      <c r="BM11" s="91"/>
      <c r="BN11" s="92"/>
      <c r="BO11" s="92"/>
      <c r="BP11" s="9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35" customHeight="1" x14ac:dyDescent="0.2">
      <c r="B12" s="18"/>
      <c r="C12" s="18"/>
      <c r="D12" s="3"/>
      <c r="E12" s="18"/>
      <c r="F12" s="160"/>
      <c r="G12" s="160"/>
      <c r="H12" s="146"/>
      <c r="I12" s="160">
        <f t="shared" si="0"/>
        <v>0</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91"/>
      <c r="BL12" s="91"/>
      <c r="BM12" s="91"/>
      <c r="BN12" s="92"/>
      <c r="BO12" s="92"/>
      <c r="BP12" s="9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25" customHeight="1" x14ac:dyDescent="0.2">
      <c r="B13" s="3"/>
      <c r="C13" s="18"/>
      <c r="D13" s="3"/>
      <c r="E13" s="3"/>
      <c r="F13" s="160"/>
      <c r="G13" s="160"/>
      <c r="H13" s="160"/>
      <c r="I13" s="160">
        <f t="shared" si="0"/>
        <v>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91"/>
      <c r="BL13" s="91"/>
      <c r="BM13" s="91"/>
      <c r="BN13" s="92"/>
      <c r="BO13" s="92"/>
      <c r="BP13" s="9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550000</v>
      </c>
      <c r="G17" s="161">
        <f t="shared" ref="G17:I17" si="1">SUM(G7:G16)</f>
        <v>400000</v>
      </c>
      <c r="H17" s="161">
        <f t="shared" si="1"/>
        <v>0</v>
      </c>
      <c r="I17" s="161">
        <f t="shared" si="1"/>
        <v>950000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950000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F23" s="270"/>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3"/>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0" priority="1" operator="equal">
      <formula>"x"</formula>
    </cfRule>
  </conditionalFormatting>
  <pageMargins left="0.2" right="0.2" top="0.25" bottom="0.25" header="0" footer="0.1"/>
  <pageSetup paperSize="9" scale="74" orientation="landscape"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2"/>
  <sheetViews>
    <sheetView topLeftCell="A11" workbookViewId="0">
      <selection activeCell="C15" sqref="C15"/>
    </sheetView>
  </sheetViews>
  <sheetFormatPr baseColWidth="10" defaultColWidth="10.83203125" defaultRowHeight="14" x14ac:dyDescent="0.2"/>
  <cols>
    <col min="1" max="1" width="8" style="174" customWidth="1"/>
    <col min="2" max="2" width="26.5" style="174" customWidth="1"/>
    <col min="3" max="4" width="36.1640625" style="174" customWidth="1"/>
    <col min="5" max="5" width="63" style="174" customWidth="1"/>
    <col min="6" max="6" width="24" style="175" customWidth="1"/>
    <col min="7" max="7" width="10.83203125" style="174" customWidth="1"/>
    <col min="8" max="9" width="12.6640625" style="174" customWidth="1"/>
    <col min="10" max="10" width="13.1640625" style="179" customWidth="1"/>
    <col min="11" max="11" width="46.83203125" style="174" customWidth="1"/>
    <col min="12" max="12" width="34" style="174" customWidth="1"/>
    <col min="13" max="13" width="48.83203125" style="174" customWidth="1"/>
    <col min="14" max="16384" width="10.83203125" style="174"/>
  </cols>
  <sheetData>
    <row r="1" spans="1:13" x14ac:dyDescent="0.2">
      <c r="B1" s="174" t="s">
        <v>238</v>
      </c>
      <c r="G1" s="176"/>
      <c r="H1" s="177"/>
      <c r="I1" s="178"/>
    </row>
    <row r="2" spans="1:13" ht="21" x14ac:dyDescent="0.2">
      <c r="B2" s="180" t="s">
        <v>239</v>
      </c>
      <c r="G2" s="176"/>
      <c r="H2" s="177"/>
      <c r="I2" s="178"/>
    </row>
    <row r="3" spans="1:13" ht="113" customHeight="1" x14ac:dyDescent="0.2">
      <c r="A3" s="174" t="s">
        <v>240</v>
      </c>
      <c r="B3" s="181" t="s">
        <v>241</v>
      </c>
      <c r="C3" s="181" t="s">
        <v>242</v>
      </c>
      <c r="D3" s="181" t="s">
        <v>243</v>
      </c>
      <c r="E3" s="181" t="s">
        <v>304</v>
      </c>
      <c r="G3" s="310" t="s">
        <v>244</v>
      </c>
      <c r="H3" s="311"/>
      <c r="I3" s="312"/>
    </row>
    <row r="4" spans="1:13" x14ac:dyDescent="0.2">
      <c r="G4" s="182"/>
      <c r="H4" s="182"/>
      <c r="I4" s="182"/>
    </row>
    <row r="5" spans="1:13" ht="70" x14ac:dyDescent="0.2">
      <c r="A5" s="183"/>
      <c r="B5" s="184" t="s">
        <v>245</v>
      </c>
      <c r="C5" s="185" t="s">
        <v>305</v>
      </c>
      <c r="D5" s="185" t="s">
        <v>246</v>
      </c>
      <c r="E5" s="186" t="s">
        <v>306</v>
      </c>
      <c r="F5" s="187" t="s">
        <v>81</v>
      </c>
      <c r="G5" s="188" t="s">
        <v>247</v>
      </c>
      <c r="H5" s="188" t="s">
        <v>248</v>
      </c>
      <c r="I5" s="188" t="s">
        <v>44</v>
      </c>
      <c r="J5" s="189" t="s">
        <v>307</v>
      </c>
      <c r="K5" s="189" t="s">
        <v>308</v>
      </c>
      <c r="L5" s="189" t="s">
        <v>249</v>
      </c>
      <c r="M5" s="189" t="s">
        <v>309</v>
      </c>
    </row>
    <row r="6" spans="1:13" ht="78" customHeight="1" x14ac:dyDescent="0.2">
      <c r="A6" s="190">
        <v>1</v>
      </c>
      <c r="B6" s="182" t="s">
        <v>250</v>
      </c>
      <c r="C6" s="182" t="s">
        <v>251</v>
      </c>
      <c r="D6" s="182" t="s">
        <v>45</v>
      </c>
      <c r="E6" s="191" t="s">
        <v>310</v>
      </c>
      <c r="F6" s="182" t="s">
        <v>46</v>
      </c>
      <c r="G6" s="192">
        <v>1870000</v>
      </c>
      <c r="H6" s="192">
        <v>495000</v>
      </c>
      <c r="I6" s="193">
        <f>G6+H6</f>
        <v>2365000</v>
      </c>
      <c r="J6" s="194" t="s">
        <v>252</v>
      </c>
      <c r="K6" s="313" t="s">
        <v>253</v>
      </c>
      <c r="L6" s="313" t="s">
        <v>254</v>
      </c>
    </row>
    <row r="7" spans="1:13" ht="52" customHeight="1" x14ac:dyDescent="0.2">
      <c r="A7" s="190">
        <v>2</v>
      </c>
      <c r="B7" s="182"/>
      <c r="C7" s="182"/>
      <c r="D7" s="182" t="s">
        <v>47</v>
      </c>
      <c r="E7" s="191" t="s">
        <v>311</v>
      </c>
      <c r="F7" s="182" t="s">
        <v>48</v>
      </c>
      <c r="G7" s="192">
        <v>1710000</v>
      </c>
      <c r="H7" s="192">
        <v>1350000</v>
      </c>
      <c r="I7" s="195">
        <f t="shared" ref="I7:I8" si="0">G7+H7</f>
        <v>3060000</v>
      </c>
      <c r="J7" s="194" t="s">
        <v>252</v>
      </c>
      <c r="K7" s="314"/>
      <c r="L7" s="314"/>
    </row>
    <row r="8" spans="1:13" ht="39" customHeight="1" x14ac:dyDescent="0.2">
      <c r="A8" s="190">
        <v>3</v>
      </c>
      <c r="B8" s="182"/>
      <c r="C8" s="182"/>
      <c r="D8" s="182" t="s">
        <v>255</v>
      </c>
      <c r="E8" s="182" t="s">
        <v>312</v>
      </c>
      <c r="F8" s="182" t="s">
        <v>48</v>
      </c>
      <c r="G8" s="173">
        <v>0</v>
      </c>
      <c r="H8" s="173">
        <v>0</v>
      </c>
      <c r="I8" s="195">
        <f t="shared" si="0"/>
        <v>0</v>
      </c>
      <c r="J8" s="194" t="s">
        <v>256</v>
      </c>
      <c r="K8" s="315"/>
      <c r="L8" s="315"/>
    </row>
    <row r="9" spans="1:13" ht="65" x14ac:dyDescent="0.2">
      <c r="A9" s="190">
        <v>4</v>
      </c>
      <c r="B9" s="182"/>
      <c r="C9" s="182"/>
      <c r="D9" s="182" t="s">
        <v>49</v>
      </c>
      <c r="E9" s="196" t="s">
        <v>313</v>
      </c>
      <c r="F9" s="182" t="s">
        <v>50</v>
      </c>
      <c r="G9" s="192">
        <v>75000</v>
      </c>
      <c r="H9" s="192">
        <v>125000</v>
      </c>
      <c r="I9" s="193">
        <f>G9+H9</f>
        <v>200000</v>
      </c>
      <c r="J9" s="194"/>
      <c r="K9" s="182" t="s">
        <v>257</v>
      </c>
      <c r="L9" s="197"/>
    </row>
    <row r="10" spans="1:13" ht="52" x14ac:dyDescent="0.2">
      <c r="A10" s="190">
        <v>5</v>
      </c>
      <c r="B10" s="182"/>
      <c r="C10" s="182" t="s">
        <v>258</v>
      </c>
      <c r="D10" s="182" t="s">
        <v>33</v>
      </c>
      <c r="E10" s="198" t="s">
        <v>314</v>
      </c>
      <c r="F10" s="182" t="s">
        <v>51</v>
      </c>
      <c r="G10" s="199">
        <v>750000</v>
      </c>
      <c r="H10" s="199">
        <v>750000</v>
      </c>
      <c r="I10" s="193">
        <f>G10+H10</f>
        <v>1500000</v>
      </c>
      <c r="J10" s="194"/>
      <c r="K10" s="182" t="s">
        <v>259</v>
      </c>
    </row>
    <row r="11" spans="1:13" ht="273" x14ac:dyDescent="0.2">
      <c r="A11" s="190">
        <v>6</v>
      </c>
      <c r="B11" s="182"/>
      <c r="C11" s="182"/>
      <c r="D11" s="182" t="s">
        <v>52</v>
      </c>
      <c r="E11" s="198" t="s">
        <v>315</v>
      </c>
      <c r="F11" s="182" t="s">
        <v>53</v>
      </c>
      <c r="G11" s="199">
        <v>300000</v>
      </c>
      <c r="H11" s="199">
        <v>300000</v>
      </c>
      <c r="I11" s="193">
        <f t="shared" ref="I11:I70" si="1">G11+H11</f>
        <v>600000</v>
      </c>
      <c r="J11" s="194"/>
      <c r="K11" s="200" t="s">
        <v>260</v>
      </c>
      <c r="L11" s="200" t="s">
        <v>261</v>
      </c>
    </row>
    <row r="12" spans="1:13" ht="39" x14ac:dyDescent="0.2">
      <c r="A12" s="190">
        <v>7</v>
      </c>
      <c r="B12" s="182"/>
      <c r="C12" s="182"/>
      <c r="D12" s="182" t="s">
        <v>34</v>
      </c>
      <c r="E12" s="196" t="s">
        <v>316</v>
      </c>
      <c r="F12" s="182" t="s">
        <v>54</v>
      </c>
      <c r="G12" s="192">
        <v>2000000</v>
      </c>
      <c r="H12" s="173"/>
      <c r="I12" s="193">
        <f t="shared" si="1"/>
        <v>2000000</v>
      </c>
      <c r="J12" s="194"/>
      <c r="K12" s="182" t="s">
        <v>263</v>
      </c>
    </row>
    <row r="13" spans="1:13" ht="65" x14ac:dyDescent="0.2">
      <c r="A13" s="190">
        <v>8</v>
      </c>
      <c r="B13" s="182"/>
      <c r="C13" s="182"/>
      <c r="D13" s="264" t="s">
        <v>101</v>
      </c>
      <c r="E13" s="265" t="s">
        <v>317</v>
      </c>
      <c r="F13" s="264" t="s">
        <v>55</v>
      </c>
      <c r="G13" s="266">
        <v>200000</v>
      </c>
      <c r="H13" s="266">
        <v>50000</v>
      </c>
      <c r="I13" s="267">
        <f t="shared" si="1"/>
        <v>250000</v>
      </c>
      <c r="J13" s="268"/>
      <c r="K13" s="264" t="s">
        <v>264</v>
      </c>
      <c r="L13" s="269"/>
    </row>
    <row r="14" spans="1:13" ht="78" x14ac:dyDescent="0.2">
      <c r="A14" s="190">
        <v>9</v>
      </c>
      <c r="B14" s="182"/>
      <c r="C14" s="182" t="s">
        <v>265</v>
      </c>
      <c r="D14" s="182" t="s">
        <v>318</v>
      </c>
      <c r="E14" s="182" t="s">
        <v>319</v>
      </c>
      <c r="F14" s="182" t="s">
        <v>57</v>
      </c>
      <c r="G14" s="192">
        <v>6050000</v>
      </c>
      <c r="H14" s="192">
        <v>6000000</v>
      </c>
      <c r="I14" s="193">
        <f t="shared" si="1"/>
        <v>12050000</v>
      </c>
      <c r="J14" s="202" t="s">
        <v>252</v>
      </c>
      <c r="K14" s="182" t="s">
        <v>257</v>
      </c>
    </row>
    <row r="15" spans="1:13" ht="65" x14ac:dyDescent="0.2">
      <c r="A15" s="190">
        <v>10</v>
      </c>
      <c r="B15" s="182"/>
      <c r="C15" s="182"/>
      <c r="D15" s="182" t="s">
        <v>320</v>
      </c>
      <c r="E15" s="182" t="s">
        <v>321</v>
      </c>
      <c r="F15" s="182" t="s">
        <v>59</v>
      </c>
      <c r="G15" s="192">
        <v>1500000</v>
      </c>
      <c r="H15" s="192">
        <v>800000</v>
      </c>
      <c r="I15" s="193">
        <f t="shared" si="1"/>
        <v>2300000</v>
      </c>
      <c r="J15" s="202" t="s">
        <v>252</v>
      </c>
      <c r="K15" s="182" t="s">
        <v>266</v>
      </c>
      <c r="L15" s="174" t="s">
        <v>267</v>
      </c>
    </row>
    <row r="16" spans="1:13" ht="39" x14ac:dyDescent="0.2">
      <c r="A16" s="190">
        <v>11</v>
      </c>
      <c r="B16" s="182"/>
      <c r="C16" s="182" t="s">
        <v>268</v>
      </c>
      <c r="D16" s="182" t="s">
        <v>107</v>
      </c>
      <c r="E16" s="196" t="s">
        <v>107</v>
      </c>
      <c r="F16" s="182" t="s">
        <v>111</v>
      </c>
      <c r="G16" s="173"/>
      <c r="H16" s="173"/>
      <c r="I16" s="193">
        <f t="shared" si="1"/>
        <v>0</v>
      </c>
      <c r="J16" s="194"/>
      <c r="K16" s="316" t="s">
        <v>269</v>
      </c>
      <c r="L16" s="174" t="s">
        <v>262</v>
      </c>
    </row>
    <row r="17" spans="1:13" ht="65" x14ac:dyDescent="0.2">
      <c r="A17" s="190">
        <v>12</v>
      </c>
      <c r="B17" s="182"/>
      <c r="C17" s="182"/>
      <c r="D17" s="182" t="s">
        <v>108</v>
      </c>
      <c r="E17" s="196" t="s">
        <v>108</v>
      </c>
      <c r="F17" s="182" t="s">
        <v>111</v>
      </c>
      <c r="G17" s="173"/>
      <c r="H17" s="173"/>
      <c r="I17" s="193">
        <f t="shared" si="1"/>
        <v>0</v>
      </c>
      <c r="J17" s="194"/>
      <c r="K17" s="317"/>
    </row>
    <row r="18" spans="1:13" ht="52" x14ac:dyDescent="0.2">
      <c r="A18" s="190">
        <v>13</v>
      </c>
      <c r="B18" s="182"/>
      <c r="C18" s="182"/>
      <c r="D18" s="182" t="s">
        <v>109</v>
      </c>
      <c r="E18" s="198" t="s">
        <v>322</v>
      </c>
      <c r="F18" s="182" t="s">
        <v>112</v>
      </c>
      <c r="G18" s="199">
        <v>100000</v>
      </c>
      <c r="H18" s="199">
        <v>100000</v>
      </c>
      <c r="I18" s="193">
        <f t="shared" si="1"/>
        <v>200000</v>
      </c>
      <c r="J18" s="194"/>
      <c r="K18" s="318"/>
    </row>
    <row r="19" spans="1:13" ht="52" x14ac:dyDescent="0.2">
      <c r="A19" s="190">
        <v>14</v>
      </c>
      <c r="B19" s="182"/>
      <c r="C19" s="182" t="s">
        <v>270</v>
      </c>
      <c r="D19" s="182" t="s">
        <v>114</v>
      </c>
      <c r="E19" s="196" t="s">
        <v>114</v>
      </c>
      <c r="F19" s="182" t="s">
        <v>117</v>
      </c>
      <c r="G19" s="173"/>
      <c r="H19" s="173"/>
      <c r="I19" s="193">
        <f t="shared" si="1"/>
        <v>0</v>
      </c>
      <c r="J19" s="194"/>
      <c r="K19" s="182" t="s">
        <v>271</v>
      </c>
    </row>
    <row r="20" spans="1:13" ht="26" x14ac:dyDescent="0.2">
      <c r="A20" s="190">
        <v>15</v>
      </c>
      <c r="B20" s="182"/>
      <c r="C20" s="182"/>
      <c r="D20" s="182" t="s">
        <v>115</v>
      </c>
      <c r="E20" s="196" t="s">
        <v>115</v>
      </c>
      <c r="F20" s="182" t="s">
        <v>118</v>
      </c>
      <c r="G20" s="173"/>
      <c r="H20" s="173"/>
      <c r="I20" s="193">
        <f t="shared" si="1"/>
        <v>0</v>
      </c>
      <c r="J20" s="194"/>
      <c r="K20" s="182" t="s">
        <v>266</v>
      </c>
    </row>
    <row r="21" spans="1:13" ht="65" x14ac:dyDescent="0.2">
      <c r="A21" s="190">
        <v>16</v>
      </c>
      <c r="B21" s="182"/>
      <c r="C21" s="182"/>
      <c r="D21" s="182" t="s">
        <v>116</v>
      </c>
      <c r="E21" s="203" t="s">
        <v>323</v>
      </c>
      <c r="F21" s="182" t="s">
        <v>119</v>
      </c>
      <c r="G21" s="199">
        <v>180000</v>
      </c>
      <c r="H21" s="173"/>
      <c r="I21" s="193">
        <f t="shared" si="1"/>
        <v>180000</v>
      </c>
      <c r="J21" s="194"/>
      <c r="K21" s="182" t="s">
        <v>266</v>
      </c>
    </row>
    <row r="22" spans="1:13" ht="52" x14ac:dyDescent="0.2">
      <c r="A22" s="190">
        <v>17</v>
      </c>
      <c r="B22" s="182"/>
      <c r="C22" s="182" t="s">
        <v>272</v>
      </c>
      <c r="D22" s="182" t="s">
        <v>123</v>
      </c>
      <c r="E22" s="204" t="s">
        <v>324</v>
      </c>
      <c r="F22" s="182" t="s">
        <v>124</v>
      </c>
      <c r="G22" s="173"/>
      <c r="H22" s="173"/>
      <c r="I22" s="193">
        <f t="shared" si="1"/>
        <v>0</v>
      </c>
      <c r="J22" s="194"/>
      <c r="K22" s="182" t="s">
        <v>266</v>
      </c>
    </row>
    <row r="23" spans="1:13" ht="39" x14ac:dyDescent="0.2">
      <c r="A23" s="190">
        <v>18</v>
      </c>
      <c r="B23" s="182"/>
      <c r="C23" s="182"/>
      <c r="D23" s="182" t="s">
        <v>121</v>
      </c>
      <c r="E23" s="196" t="s">
        <v>121</v>
      </c>
      <c r="F23" s="182" t="s">
        <v>124</v>
      </c>
      <c r="G23" s="173"/>
      <c r="H23" s="173"/>
      <c r="I23" s="193">
        <f t="shared" si="1"/>
        <v>0</v>
      </c>
      <c r="J23" s="194"/>
      <c r="K23" s="182" t="s">
        <v>271</v>
      </c>
    </row>
    <row r="24" spans="1:13" ht="91" x14ac:dyDescent="0.2">
      <c r="A24" s="190">
        <v>19</v>
      </c>
      <c r="B24" s="182"/>
      <c r="C24" s="182"/>
      <c r="D24" s="182" t="s">
        <v>122</v>
      </c>
      <c r="E24" s="196" t="s">
        <v>122</v>
      </c>
      <c r="F24" s="182" t="s">
        <v>125</v>
      </c>
      <c r="G24" s="173"/>
      <c r="H24" s="173"/>
      <c r="I24" s="193">
        <f t="shared" si="1"/>
        <v>0</v>
      </c>
      <c r="J24" s="194"/>
      <c r="K24" s="182" t="s">
        <v>266</v>
      </c>
      <c r="M24" s="200" t="s">
        <v>273</v>
      </c>
    </row>
    <row r="25" spans="1:13" ht="39" x14ac:dyDescent="0.2">
      <c r="A25" s="190">
        <v>20</v>
      </c>
      <c r="B25" s="182"/>
      <c r="C25" s="182" t="s">
        <v>274</v>
      </c>
      <c r="D25" s="182" t="s">
        <v>128</v>
      </c>
      <c r="E25" s="196" t="s">
        <v>325</v>
      </c>
      <c r="F25" s="182" t="s">
        <v>129</v>
      </c>
      <c r="G25" s="199">
        <v>1750000</v>
      </c>
      <c r="H25" s="173"/>
      <c r="I25" s="193">
        <f>G25+H25</f>
        <v>1750000</v>
      </c>
      <c r="J25" s="194"/>
      <c r="K25" s="182" t="s">
        <v>257</v>
      </c>
    </row>
    <row r="26" spans="1:13" ht="39" x14ac:dyDescent="0.2">
      <c r="A26" s="190">
        <v>21</v>
      </c>
      <c r="B26" s="182" t="s">
        <v>275</v>
      </c>
      <c r="C26" s="182" t="s">
        <v>276</v>
      </c>
      <c r="D26" s="182" t="s">
        <v>132</v>
      </c>
      <c r="E26" s="182" t="s">
        <v>326</v>
      </c>
      <c r="F26" s="182" t="s">
        <v>138</v>
      </c>
      <c r="G26" s="192">
        <v>1800000</v>
      </c>
      <c r="H26" s="192">
        <v>1400000</v>
      </c>
      <c r="I26" s="205">
        <f t="shared" si="1"/>
        <v>3200000</v>
      </c>
      <c r="J26" s="194" t="s">
        <v>252</v>
      </c>
      <c r="K26" s="182" t="s">
        <v>257</v>
      </c>
    </row>
    <row r="27" spans="1:13" ht="117" x14ac:dyDescent="0.2">
      <c r="A27" s="190">
        <v>22</v>
      </c>
      <c r="B27" s="182"/>
      <c r="C27" s="206"/>
      <c r="D27" s="182" t="s">
        <v>133</v>
      </c>
      <c r="E27" s="182" t="s">
        <v>133</v>
      </c>
      <c r="F27" s="182" t="s">
        <v>139</v>
      </c>
      <c r="G27" s="192">
        <v>4200000</v>
      </c>
      <c r="H27" s="192">
        <v>2600000</v>
      </c>
      <c r="I27" s="205">
        <f t="shared" si="1"/>
        <v>6800000</v>
      </c>
      <c r="J27" s="194" t="s">
        <v>252</v>
      </c>
      <c r="K27" s="182" t="s">
        <v>277</v>
      </c>
      <c r="L27" s="201"/>
    </row>
    <row r="28" spans="1:13" ht="26" x14ac:dyDescent="0.2">
      <c r="A28" s="190">
        <v>23</v>
      </c>
      <c r="B28" s="182"/>
      <c r="C28" s="182"/>
      <c r="D28" s="182" t="s">
        <v>134</v>
      </c>
      <c r="E28" s="203" t="s">
        <v>327</v>
      </c>
      <c r="F28" s="182" t="s">
        <v>140</v>
      </c>
      <c r="G28" s="192">
        <v>1330000</v>
      </c>
      <c r="H28" s="192">
        <v>1050000</v>
      </c>
      <c r="I28" s="205">
        <f t="shared" si="1"/>
        <v>2380000</v>
      </c>
      <c r="J28" s="194"/>
      <c r="K28" s="182" t="s">
        <v>257</v>
      </c>
    </row>
    <row r="29" spans="1:13" ht="26" x14ac:dyDescent="0.2">
      <c r="A29" s="190">
        <v>24</v>
      </c>
      <c r="B29" s="182"/>
      <c r="C29" s="182"/>
      <c r="D29" s="182" t="s">
        <v>135</v>
      </c>
      <c r="E29" s="207" t="s">
        <v>328</v>
      </c>
      <c r="F29" s="182" t="s">
        <v>140</v>
      </c>
      <c r="G29" s="192">
        <v>1760000</v>
      </c>
      <c r="H29" s="192">
        <v>900000</v>
      </c>
      <c r="I29" s="205">
        <f t="shared" si="1"/>
        <v>2660000</v>
      </c>
      <c r="J29" s="194"/>
      <c r="K29" s="182" t="s">
        <v>257</v>
      </c>
    </row>
    <row r="30" spans="1:13" ht="39" x14ac:dyDescent="0.2">
      <c r="A30" s="190">
        <v>25</v>
      </c>
      <c r="B30" s="182"/>
      <c r="C30" s="182"/>
      <c r="D30" s="182" t="s">
        <v>136</v>
      </c>
      <c r="E30" s="207" t="s">
        <v>329</v>
      </c>
      <c r="F30" s="182" t="s">
        <v>140</v>
      </c>
      <c r="G30" s="192">
        <v>1250000</v>
      </c>
      <c r="H30" s="192">
        <v>1250000</v>
      </c>
      <c r="I30" s="205">
        <f t="shared" si="1"/>
        <v>2500000</v>
      </c>
      <c r="J30" s="194"/>
      <c r="K30" s="182" t="s">
        <v>257</v>
      </c>
    </row>
    <row r="31" spans="1:13" ht="52" x14ac:dyDescent="0.2">
      <c r="A31" s="190">
        <v>26</v>
      </c>
      <c r="B31" s="182"/>
      <c r="C31" s="182"/>
      <c r="D31" s="182" t="s">
        <v>137</v>
      </c>
      <c r="E31" s="198" t="s">
        <v>330</v>
      </c>
      <c r="F31" s="182" t="s">
        <v>141</v>
      </c>
      <c r="G31" s="199">
        <v>150000</v>
      </c>
      <c r="H31" s="192"/>
      <c r="I31" s="205">
        <f t="shared" si="1"/>
        <v>150000</v>
      </c>
      <c r="J31" s="194"/>
      <c r="K31" s="182" t="s">
        <v>257</v>
      </c>
    </row>
    <row r="32" spans="1:13" ht="195" x14ac:dyDescent="0.2">
      <c r="A32" s="190">
        <v>27</v>
      </c>
      <c r="B32" s="182"/>
      <c r="C32" s="182" t="s">
        <v>278</v>
      </c>
      <c r="D32" s="182" t="s">
        <v>145</v>
      </c>
      <c r="E32" s="196" t="s">
        <v>145</v>
      </c>
      <c r="F32" s="182" t="s">
        <v>111</v>
      </c>
      <c r="G32" s="173"/>
      <c r="H32" s="173"/>
      <c r="I32" s="205">
        <f t="shared" si="1"/>
        <v>0</v>
      </c>
      <c r="J32" s="194"/>
      <c r="K32" s="200" t="s">
        <v>279</v>
      </c>
      <c r="L32" s="200" t="s">
        <v>384</v>
      </c>
      <c r="M32" s="200" t="s">
        <v>280</v>
      </c>
    </row>
    <row r="33" spans="1:13" ht="39" x14ac:dyDescent="0.2">
      <c r="A33" s="190">
        <v>28</v>
      </c>
      <c r="B33" s="182"/>
      <c r="C33" s="182"/>
      <c r="D33" s="182" t="s">
        <v>146</v>
      </c>
      <c r="E33" s="196" t="s">
        <v>146</v>
      </c>
      <c r="F33" s="182" t="s">
        <v>111</v>
      </c>
      <c r="G33" s="173"/>
      <c r="H33" s="173"/>
      <c r="I33" s="205">
        <f t="shared" si="1"/>
        <v>0</v>
      </c>
      <c r="J33" s="194"/>
      <c r="K33" s="182" t="s">
        <v>281</v>
      </c>
    </row>
    <row r="34" spans="1:13" ht="39" x14ac:dyDescent="0.2">
      <c r="A34" s="190">
        <v>29</v>
      </c>
      <c r="B34" s="182"/>
      <c r="C34" s="182"/>
      <c r="D34" s="182" t="s">
        <v>147</v>
      </c>
      <c r="E34" s="196" t="s">
        <v>147</v>
      </c>
      <c r="F34" s="182" t="s">
        <v>111</v>
      </c>
      <c r="G34" s="173"/>
      <c r="H34" s="173"/>
      <c r="I34" s="205">
        <f t="shared" si="1"/>
        <v>0</v>
      </c>
      <c r="J34" s="194"/>
      <c r="K34" s="182" t="s">
        <v>281</v>
      </c>
    </row>
    <row r="35" spans="1:13" ht="52" x14ac:dyDescent="0.2">
      <c r="A35" s="190">
        <v>30</v>
      </c>
      <c r="B35" s="182"/>
      <c r="C35" s="182" t="s">
        <v>282</v>
      </c>
      <c r="D35" s="182" t="s">
        <v>283</v>
      </c>
      <c r="E35" s="208" t="s">
        <v>331</v>
      </c>
      <c r="F35" s="182" t="s">
        <v>150</v>
      </c>
      <c r="G35" s="209">
        <v>3000000</v>
      </c>
      <c r="H35" s="209">
        <v>4500000</v>
      </c>
      <c r="I35" s="205">
        <f t="shared" si="1"/>
        <v>7500000</v>
      </c>
      <c r="J35" s="194"/>
      <c r="K35" s="182" t="s">
        <v>257</v>
      </c>
    </row>
    <row r="36" spans="1:13" ht="91" x14ac:dyDescent="0.2">
      <c r="A36" s="190">
        <v>31</v>
      </c>
      <c r="B36" s="182"/>
      <c r="C36" s="182"/>
      <c r="D36" s="182" t="s">
        <v>149</v>
      </c>
      <c r="E36" s="196" t="s">
        <v>332</v>
      </c>
      <c r="F36" s="182" t="s">
        <v>151</v>
      </c>
      <c r="G36" s="192">
        <v>6600000</v>
      </c>
      <c r="H36" s="192">
        <v>4400000</v>
      </c>
      <c r="I36" s="205">
        <f t="shared" si="1"/>
        <v>11000000</v>
      </c>
      <c r="J36" s="194"/>
      <c r="K36" s="182" t="s">
        <v>284</v>
      </c>
      <c r="L36" s="200" t="s">
        <v>285</v>
      </c>
    </row>
    <row r="37" spans="1:13" ht="78" x14ac:dyDescent="0.2">
      <c r="A37" s="190">
        <v>32</v>
      </c>
      <c r="B37" s="182"/>
      <c r="C37" s="182" t="s">
        <v>286</v>
      </c>
      <c r="D37" s="182" t="s">
        <v>155</v>
      </c>
      <c r="E37" s="182" t="s">
        <v>333</v>
      </c>
      <c r="F37" s="182" t="s">
        <v>157</v>
      </c>
      <c r="G37" s="199">
        <v>250000</v>
      </c>
      <c r="H37" s="199">
        <v>100000</v>
      </c>
      <c r="I37" s="205">
        <f t="shared" si="1"/>
        <v>350000</v>
      </c>
      <c r="J37" s="194" t="s">
        <v>252</v>
      </c>
      <c r="K37" s="182" t="s">
        <v>271</v>
      </c>
      <c r="M37" s="200"/>
    </row>
    <row r="38" spans="1:13" ht="39" x14ac:dyDescent="0.2">
      <c r="A38" s="190">
        <v>33</v>
      </c>
      <c r="B38" s="182"/>
      <c r="C38" s="182"/>
      <c r="D38" s="182" t="s">
        <v>156</v>
      </c>
      <c r="E38" s="182" t="s">
        <v>156</v>
      </c>
      <c r="F38" s="182" t="s">
        <v>158</v>
      </c>
      <c r="G38" s="173"/>
      <c r="H38" s="173"/>
      <c r="I38" s="205">
        <f t="shared" si="1"/>
        <v>0</v>
      </c>
      <c r="J38" s="194" t="s">
        <v>256</v>
      </c>
      <c r="K38" s="182" t="s">
        <v>257</v>
      </c>
    </row>
    <row r="39" spans="1:13" ht="104" x14ac:dyDescent="0.2">
      <c r="A39" s="190">
        <v>34</v>
      </c>
      <c r="B39" s="182"/>
      <c r="C39" s="182" t="s">
        <v>287</v>
      </c>
      <c r="D39" s="182" t="s">
        <v>161</v>
      </c>
      <c r="E39" s="196" t="s">
        <v>334</v>
      </c>
      <c r="F39" s="182" t="s">
        <v>168</v>
      </c>
      <c r="G39" s="199">
        <v>3750000</v>
      </c>
      <c r="H39" s="199">
        <v>3750000</v>
      </c>
      <c r="I39" s="205">
        <f t="shared" si="1"/>
        <v>7500000</v>
      </c>
      <c r="J39" s="194"/>
      <c r="K39" s="182" t="s">
        <v>257</v>
      </c>
    </row>
    <row r="40" spans="1:13" ht="39" x14ac:dyDescent="0.2">
      <c r="A40" s="190">
        <v>35</v>
      </c>
      <c r="B40" s="182"/>
      <c r="C40" s="182"/>
      <c r="D40" s="182" t="s">
        <v>162</v>
      </c>
      <c r="E40" s="204" t="s">
        <v>162</v>
      </c>
      <c r="F40" s="182" t="s">
        <v>169</v>
      </c>
      <c r="G40" s="192">
        <v>300000</v>
      </c>
      <c r="H40" s="192">
        <v>375000</v>
      </c>
      <c r="I40" s="205">
        <f t="shared" si="1"/>
        <v>675000</v>
      </c>
      <c r="J40" s="194"/>
      <c r="K40" s="182" t="s">
        <v>288</v>
      </c>
    </row>
    <row r="41" spans="1:13" ht="52" x14ac:dyDescent="0.2">
      <c r="A41" s="190">
        <v>36</v>
      </c>
      <c r="B41" s="182"/>
      <c r="C41" s="182"/>
      <c r="D41" s="182" t="s">
        <v>163</v>
      </c>
      <c r="E41" s="196" t="s">
        <v>335</v>
      </c>
      <c r="F41" s="182" t="s">
        <v>170</v>
      </c>
      <c r="G41" s="192">
        <v>350000</v>
      </c>
      <c r="H41" s="192">
        <v>750000</v>
      </c>
      <c r="I41" s="205">
        <f t="shared" si="1"/>
        <v>1100000</v>
      </c>
      <c r="J41" s="194"/>
      <c r="K41" s="182" t="s">
        <v>266</v>
      </c>
      <c r="M41" s="200" t="s">
        <v>289</v>
      </c>
    </row>
    <row r="42" spans="1:13" ht="91" x14ac:dyDescent="0.2">
      <c r="A42" s="190">
        <v>37</v>
      </c>
      <c r="B42" s="182"/>
      <c r="C42" s="182"/>
      <c r="D42" s="182" t="s">
        <v>164</v>
      </c>
      <c r="E42" s="196" t="s">
        <v>164</v>
      </c>
      <c r="F42" s="182" t="s">
        <v>171</v>
      </c>
      <c r="G42" s="173"/>
      <c r="H42" s="173"/>
      <c r="I42" s="205">
        <f t="shared" si="1"/>
        <v>0</v>
      </c>
      <c r="J42" s="194"/>
      <c r="K42" s="200" t="s">
        <v>290</v>
      </c>
      <c r="L42" s="200" t="s">
        <v>385</v>
      </c>
    </row>
    <row r="43" spans="1:13" ht="39" x14ac:dyDescent="0.2">
      <c r="A43" s="190">
        <v>38</v>
      </c>
      <c r="B43" s="182"/>
      <c r="C43" s="182"/>
      <c r="D43" s="182" t="s">
        <v>165</v>
      </c>
      <c r="E43" s="196" t="s">
        <v>336</v>
      </c>
      <c r="F43" s="182" t="s">
        <v>172</v>
      </c>
      <c r="G43" s="173"/>
      <c r="H43" s="173"/>
      <c r="I43" s="205">
        <f t="shared" si="1"/>
        <v>0</v>
      </c>
      <c r="J43" s="194"/>
      <c r="K43" s="182" t="s">
        <v>266</v>
      </c>
    </row>
    <row r="44" spans="1:13" ht="39" x14ac:dyDescent="0.2">
      <c r="A44" s="190">
        <v>39</v>
      </c>
      <c r="B44" s="182"/>
      <c r="C44" s="182"/>
      <c r="D44" s="182" t="s">
        <v>166</v>
      </c>
      <c r="E44" s="198" t="s">
        <v>337</v>
      </c>
      <c r="F44" s="182" t="s">
        <v>173</v>
      </c>
      <c r="G44" s="199">
        <v>100000</v>
      </c>
      <c r="H44" s="199"/>
      <c r="I44" s="205">
        <f t="shared" si="1"/>
        <v>100000</v>
      </c>
      <c r="J44" s="194"/>
      <c r="K44" s="182" t="s">
        <v>257</v>
      </c>
    </row>
    <row r="45" spans="1:13" ht="52" x14ac:dyDescent="0.2">
      <c r="A45" s="190">
        <v>40</v>
      </c>
      <c r="B45" s="182"/>
      <c r="C45" s="182"/>
      <c r="D45" s="182" t="s">
        <v>167</v>
      </c>
      <c r="E45" s="198" t="s">
        <v>338</v>
      </c>
      <c r="F45" s="182" t="s">
        <v>174</v>
      </c>
      <c r="G45" s="199">
        <v>50000</v>
      </c>
      <c r="H45" s="199">
        <v>100000</v>
      </c>
      <c r="I45" s="205">
        <f t="shared" si="1"/>
        <v>150000</v>
      </c>
      <c r="J45" s="194"/>
      <c r="K45" s="182" t="s">
        <v>257</v>
      </c>
    </row>
    <row r="46" spans="1:13" ht="52" x14ac:dyDescent="0.2">
      <c r="A46" s="190">
        <v>41</v>
      </c>
      <c r="B46" s="182"/>
      <c r="C46" s="182" t="s">
        <v>291</v>
      </c>
      <c r="D46" s="182" t="s">
        <v>182</v>
      </c>
      <c r="E46" s="196" t="s">
        <v>339</v>
      </c>
      <c r="F46" s="182" t="s">
        <v>141</v>
      </c>
      <c r="G46" s="199">
        <v>100000</v>
      </c>
      <c r="H46" s="173"/>
      <c r="I46" s="205">
        <f t="shared" si="1"/>
        <v>100000</v>
      </c>
      <c r="J46" s="194"/>
      <c r="K46" s="182" t="s">
        <v>292</v>
      </c>
    </row>
    <row r="47" spans="1:13" ht="39" x14ac:dyDescent="0.2">
      <c r="A47" s="190">
        <v>42</v>
      </c>
      <c r="B47" s="182"/>
      <c r="C47" s="182"/>
      <c r="D47" s="182" t="s">
        <v>183</v>
      </c>
      <c r="E47" s="207" t="s">
        <v>340</v>
      </c>
      <c r="F47" s="182" t="s">
        <v>188</v>
      </c>
      <c r="G47" s="192">
        <v>625000</v>
      </c>
      <c r="H47" s="192">
        <v>250000</v>
      </c>
      <c r="I47" s="205">
        <f t="shared" si="1"/>
        <v>875000</v>
      </c>
      <c r="J47" s="194"/>
      <c r="K47" s="182" t="s">
        <v>257</v>
      </c>
    </row>
    <row r="48" spans="1:13" ht="65" x14ac:dyDescent="0.2">
      <c r="A48" s="190">
        <v>43</v>
      </c>
      <c r="B48" s="182"/>
      <c r="C48" s="182"/>
      <c r="D48" s="182" t="s">
        <v>184</v>
      </c>
      <c r="E48" s="207" t="s">
        <v>341</v>
      </c>
      <c r="F48" s="182" t="s">
        <v>140</v>
      </c>
      <c r="G48" s="192">
        <v>800000</v>
      </c>
      <c r="H48" s="192">
        <v>800000</v>
      </c>
      <c r="I48" s="205">
        <f t="shared" si="1"/>
        <v>1600000</v>
      </c>
      <c r="J48" s="194"/>
      <c r="K48" s="182" t="s">
        <v>271</v>
      </c>
      <c r="L48" s="200" t="s">
        <v>293</v>
      </c>
    </row>
    <row r="49" spans="1:11" ht="39" x14ac:dyDescent="0.2">
      <c r="A49" s="190">
        <v>44</v>
      </c>
      <c r="B49" s="182"/>
      <c r="C49" s="182"/>
      <c r="D49" s="182" t="s">
        <v>185</v>
      </c>
      <c r="E49" s="207" t="s">
        <v>342</v>
      </c>
      <c r="F49" s="182" t="s">
        <v>189</v>
      </c>
      <c r="G49" s="192">
        <v>1000000</v>
      </c>
      <c r="H49" s="192">
        <v>1250000</v>
      </c>
      <c r="I49" s="205">
        <f t="shared" si="1"/>
        <v>2250000</v>
      </c>
      <c r="J49" s="194"/>
      <c r="K49" s="182" t="s">
        <v>271</v>
      </c>
    </row>
    <row r="50" spans="1:11" ht="52" x14ac:dyDescent="0.2">
      <c r="A50" s="190">
        <v>45</v>
      </c>
      <c r="B50" s="182"/>
      <c r="C50" s="182"/>
      <c r="D50" s="182" t="s">
        <v>186</v>
      </c>
      <c r="E50" s="207" t="s">
        <v>343</v>
      </c>
      <c r="F50" s="182" t="s">
        <v>190</v>
      </c>
      <c r="G50" s="192">
        <v>2625000</v>
      </c>
      <c r="H50" s="192">
        <v>3000000</v>
      </c>
      <c r="I50" s="205">
        <f t="shared" si="1"/>
        <v>5625000</v>
      </c>
      <c r="J50" s="194"/>
      <c r="K50" s="182" t="s">
        <v>292</v>
      </c>
    </row>
    <row r="51" spans="1:11" ht="52" x14ac:dyDescent="0.2">
      <c r="A51" s="190">
        <v>46</v>
      </c>
      <c r="B51" s="182"/>
      <c r="C51" s="182"/>
      <c r="D51" s="182" t="s">
        <v>187</v>
      </c>
      <c r="E51" s="207" t="s">
        <v>344</v>
      </c>
      <c r="F51" s="182" t="s">
        <v>191</v>
      </c>
      <c r="G51" s="192">
        <v>1200000</v>
      </c>
      <c r="H51" s="192">
        <v>800000</v>
      </c>
      <c r="I51" s="205">
        <f t="shared" si="1"/>
        <v>2000000</v>
      </c>
      <c r="J51" s="194"/>
      <c r="K51" s="182" t="s">
        <v>266</v>
      </c>
    </row>
    <row r="52" spans="1:11" ht="65" x14ac:dyDescent="0.2">
      <c r="A52" s="190">
        <v>47</v>
      </c>
      <c r="B52" s="182" t="s">
        <v>294</v>
      </c>
      <c r="C52" s="182" t="s">
        <v>295</v>
      </c>
      <c r="D52" s="182" t="s">
        <v>199</v>
      </c>
      <c r="E52" s="196" t="s">
        <v>199</v>
      </c>
      <c r="F52" s="182" t="s">
        <v>202</v>
      </c>
      <c r="G52" s="173"/>
      <c r="H52" s="173"/>
      <c r="I52" s="193">
        <f t="shared" si="1"/>
        <v>0</v>
      </c>
      <c r="J52" s="194"/>
      <c r="K52" s="182" t="s">
        <v>271</v>
      </c>
    </row>
    <row r="53" spans="1:11" ht="52" x14ac:dyDescent="0.2">
      <c r="A53" s="190">
        <v>48</v>
      </c>
      <c r="B53" s="182"/>
      <c r="C53" s="182"/>
      <c r="D53" s="182" t="s">
        <v>200</v>
      </c>
      <c r="E53" s="196" t="s">
        <v>200</v>
      </c>
      <c r="F53" s="182" t="s">
        <v>117</v>
      </c>
      <c r="G53" s="173"/>
      <c r="H53" s="173"/>
      <c r="I53" s="193">
        <f t="shared" si="1"/>
        <v>0</v>
      </c>
      <c r="J53" s="194"/>
      <c r="K53" s="182" t="s">
        <v>271</v>
      </c>
    </row>
    <row r="54" spans="1:11" ht="39" x14ac:dyDescent="0.2">
      <c r="A54" s="190">
        <v>49</v>
      </c>
      <c r="B54" s="182"/>
      <c r="C54" s="182"/>
      <c r="D54" s="182" t="s">
        <v>201</v>
      </c>
      <c r="E54" s="210" t="s">
        <v>345</v>
      </c>
      <c r="F54" s="182" t="s">
        <v>118</v>
      </c>
      <c r="G54" s="199">
        <v>250000</v>
      </c>
      <c r="H54" s="173"/>
      <c r="I54" s="193">
        <f t="shared" si="1"/>
        <v>250000</v>
      </c>
      <c r="J54" s="194"/>
      <c r="K54" s="182" t="s">
        <v>271</v>
      </c>
    </row>
    <row r="55" spans="1:11" ht="65" x14ac:dyDescent="0.2">
      <c r="A55" s="190">
        <v>50</v>
      </c>
      <c r="B55" s="182"/>
      <c r="C55" s="206" t="s">
        <v>296</v>
      </c>
      <c r="D55" s="182" t="s">
        <v>205</v>
      </c>
      <c r="E55" s="191" t="s">
        <v>346</v>
      </c>
      <c r="F55" s="182" t="s">
        <v>208</v>
      </c>
      <c r="G55" s="211"/>
      <c r="H55" s="211"/>
      <c r="I55" s="193">
        <f t="shared" si="1"/>
        <v>0</v>
      </c>
      <c r="J55" s="202" t="s">
        <v>252</v>
      </c>
      <c r="K55" s="182" t="s">
        <v>297</v>
      </c>
    </row>
    <row r="56" spans="1:11" ht="39" x14ac:dyDescent="0.2">
      <c r="A56" s="190">
        <v>51</v>
      </c>
      <c r="B56" s="182"/>
      <c r="C56" s="182"/>
      <c r="D56" s="182" t="s">
        <v>206</v>
      </c>
      <c r="E56" s="196" t="s">
        <v>206</v>
      </c>
      <c r="F56" s="182" t="s">
        <v>209</v>
      </c>
      <c r="G56" s="211"/>
      <c r="H56" s="211"/>
      <c r="I56" s="193">
        <f t="shared" si="1"/>
        <v>0</v>
      </c>
      <c r="J56" s="202"/>
      <c r="K56" s="182" t="s">
        <v>297</v>
      </c>
    </row>
    <row r="57" spans="1:11" ht="39" x14ac:dyDescent="0.2">
      <c r="A57" s="190">
        <v>52</v>
      </c>
      <c r="B57" s="182"/>
      <c r="C57" s="182"/>
      <c r="D57" s="182" t="s">
        <v>207</v>
      </c>
      <c r="E57" s="208" t="s">
        <v>347</v>
      </c>
      <c r="F57" s="182" t="s">
        <v>210</v>
      </c>
      <c r="G57" s="192">
        <v>3600000</v>
      </c>
      <c r="H57" s="192">
        <v>750000</v>
      </c>
      <c r="I57" s="193">
        <f t="shared" si="1"/>
        <v>4350000</v>
      </c>
      <c r="J57" s="202"/>
      <c r="K57" s="182" t="s">
        <v>266</v>
      </c>
    </row>
    <row r="58" spans="1:11" ht="52" x14ac:dyDescent="0.2">
      <c r="A58" s="190">
        <v>53</v>
      </c>
      <c r="B58" s="182"/>
      <c r="C58" s="182" t="s">
        <v>298</v>
      </c>
      <c r="D58" s="182" t="s">
        <v>213</v>
      </c>
      <c r="E58" s="196" t="s">
        <v>213</v>
      </c>
      <c r="F58" s="182" t="s">
        <v>216</v>
      </c>
      <c r="G58" s="173"/>
      <c r="H58" s="173"/>
      <c r="I58" s="193">
        <f t="shared" si="1"/>
        <v>0</v>
      </c>
      <c r="J58" s="194"/>
      <c r="K58" s="182" t="s">
        <v>266</v>
      </c>
    </row>
    <row r="59" spans="1:11" ht="26" x14ac:dyDescent="0.2">
      <c r="A59" s="190">
        <v>54</v>
      </c>
      <c r="B59" s="182"/>
      <c r="C59" s="182"/>
      <c r="D59" s="182" t="s">
        <v>214</v>
      </c>
      <c r="E59" s="196" t="s">
        <v>214</v>
      </c>
      <c r="F59" s="182" t="s">
        <v>216</v>
      </c>
      <c r="G59" s="173"/>
      <c r="H59" s="173"/>
      <c r="I59" s="193">
        <f t="shared" si="1"/>
        <v>0</v>
      </c>
      <c r="J59" s="194"/>
      <c r="K59" s="182" t="s">
        <v>266</v>
      </c>
    </row>
    <row r="60" spans="1:11" ht="39" x14ac:dyDescent="0.2">
      <c r="A60" s="190">
        <v>55</v>
      </c>
      <c r="B60" s="182"/>
      <c r="C60" s="182"/>
      <c r="D60" s="182" t="s">
        <v>215</v>
      </c>
      <c r="E60" s="196" t="s">
        <v>215</v>
      </c>
      <c r="F60" s="182" t="s">
        <v>216</v>
      </c>
      <c r="G60" s="173"/>
      <c r="H60" s="173"/>
      <c r="I60" s="193">
        <f t="shared" si="1"/>
        <v>0</v>
      </c>
      <c r="J60" s="194"/>
      <c r="K60" s="182" t="s">
        <v>271</v>
      </c>
    </row>
    <row r="61" spans="1:11" ht="52" x14ac:dyDescent="0.2">
      <c r="A61" s="190">
        <v>56</v>
      </c>
      <c r="B61" s="182"/>
      <c r="C61" s="182" t="s">
        <v>299</v>
      </c>
      <c r="D61" s="182" t="s">
        <v>218</v>
      </c>
      <c r="E61" s="182" t="s">
        <v>218</v>
      </c>
      <c r="F61" s="182" t="s">
        <v>222</v>
      </c>
      <c r="G61" s="173"/>
      <c r="H61" s="173"/>
      <c r="I61" s="193">
        <f t="shared" si="1"/>
        <v>0</v>
      </c>
      <c r="J61" s="194"/>
      <c r="K61" s="200" t="s">
        <v>300</v>
      </c>
    </row>
    <row r="62" spans="1:11" ht="52" x14ac:dyDescent="0.2">
      <c r="A62" s="190">
        <v>57</v>
      </c>
      <c r="B62" s="182"/>
      <c r="C62" s="206"/>
      <c r="D62" s="182" t="s">
        <v>219</v>
      </c>
      <c r="E62" s="196" t="s">
        <v>219</v>
      </c>
      <c r="F62" s="182" t="s">
        <v>151</v>
      </c>
      <c r="G62" s="173"/>
      <c r="H62" s="173"/>
      <c r="I62" s="193">
        <f t="shared" si="1"/>
        <v>0</v>
      </c>
      <c r="J62" s="194"/>
      <c r="K62" s="182" t="s">
        <v>271</v>
      </c>
    </row>
    <row r="63" spans="1:11" ht="26" x14ac:dyDescent="0.2">
      <c r="A63" s="190">
        <v>58</v>
      </c>
      <c r="B63" s="182"/>
      <c r="C63" s="182"/>
      <c r="D63" s="182" t="s">
        <v>220</v>
      </c>
      <c r="E63" s="196" t="s">
        <v>220</v>
      </c>
      <c r="F63" s="182" t="s">
        <v>151</v>
      </c>
      <c r="G63" s="173"/>
      <c r="H63" s="173"/>
      <c r="I63" s="193">
        <f t="shared" si="1"/>
        <v>0</v>
      </c>
      <c r="J63" s="194"/>
      <c r="K63" s="182" t="s">
        <v>266</v>
      </c>
    </row>
    <row r="64" spans="1:11" ht="26" x14ac:dyDescent="0.2">
      <c r="A64" s="190">
        <v>59</v>
      </c>
      <c r="B64" s="182"/>
      <c r="C64" s="182"/>
      <c r="D64" s="182" t="s">
        <v>221</v>
      </c>
      <c r="E64" s="196" t="s">
        <v>221</v>
      </c>
      <c r="F64" s="182" t="s">
        <v>151</v>
      </c>
      <c r="G64" s="173"/>
      <c r="H64" s="173"/>
      <c r="I64" s="193">
        <f t="shared" si="1"/>
        <v>0</v>
      </c>
      <c r="J64" s="194"/>
      <c r="K64" s="182" t="s">
        <v>266</v>
      </c>
    </row>
    <row r="65" spans="1:12" ht="112" x14ac:dyDescent="0.2">
      <c r="A65" s="190">
        <v>60</v>
      </c>
      <c r="B65" s="182"/>
      <c r="C65" s="182" t="s">
        <v>301</v>
      </c>
      <c r="D65" s="182" t="s">
        <v>223</v>
      </c>
      <c r="E65" s="210" t="s">
        <v>348</v>
      </c>
      <c r="F65" s="182" t="s">
        <v>227</v>
      </c>
      <c r="G65" s="199">
        <v>150000</v>
      </c>
      <c r="H65" s="199">
        <v>200000</v>
      </c>
      <c r="I65" s="193">
        <f t="shared" si="1"/>
        <v>350000</v>
      </c>
      <c r="J65" s="194"/>
      <c r="K65" s="182" t="s">
        <v>266</v>
      </c>
      <c r="L65" s="181" t="s">
        <v>302</v>
      </c>
    </row>
    <row r="66" spans="1:12" ht="52" x14ac:dyDescent="0.2">
      <c r="A66" s="190">
        <v>61</v>
      </c>
      <c r="B66" s="182"/>
      <c r="C66" s="182"/>
      <c r="D66" s="182" t="s">
        <v>224</v>
      </c>
      <c r="E66" s="208" t="s">
        <v>349</v>
      </c>
      <c r="F66" s="182" t="s">
        <v>228</v>
      </c>
      <c r="G66" s="192">
        <v>400000</v>
      </c>
      <c r="H66" s="192">
        <v>500000</v>
      </c>
      <c r="I66" s="193">
        <f t="shared" si="1"/>
        <v>900000</v>
      </c>
      <c r="J66" s="194"/>
      <c r="K66" s="182" t="s">
        <v>266</v>
      </c>
    </row>
    <row r="67" spans="1:12" ht="65" x14ac:dyDescent="0.2">
      <c r="A67" s="190">
        <v>62</v>
      </c>
      <c r="B67" s="182"/>
      <c r="C67" s="182"/>
      <c r="D67" s="182" t="s">
        <v>225</v>
      </c>
      <c r="E67" s="208" t="s">
        <v>350</v>
      </c>
      <c r="F67" s="182" t="s">
        <v>229</v>
      </c>
      <c r="G67" s="192">
        <v>400000</v>
      </c>
      <c r="H67" s="192">
        <v>500000</v>
      </c>
      <c r="I67" s="193">
        <f>G67+H67</f>
        <v>900000</v>
      </c>
      <c r="J67" s="194"/>
      <c r="K67" s="182" t="s">
        <v>266</v>
      </c>
    </row>
    <row r="68" spans="1:12" ht="52" x14ac:dyDescent="0.2">
      <c r="A68" s="190">
        <v>63</v>
      </c>
      <c r="B68" s="182"/>
      <c r="C68" s="182"/>
      <c r="D68" s="182" t="s">
        <v>226</v>
      </c>
      <c r="E68" s="208" t="s">
        <v>351</v>
      </c>
      <c r="F68" s="182" t="s">
        <v>228</v>
      </c>
      <c r="G68" s="192">
        <v>750000</v>
      </c>
      <c r="H68" s="192">
        <v>500000</v>
      </c>
      <c r="I68" s="193">
        <f t="shared" si="1"/>
        <v>1250000</v>
      </c>
      <c r="J68" s="194"/>
      <c r="K68" s="182" t="s">
        <v>271</v>
      </c>
    </row>
    <row r="69" spans="1:12" ht="52" x14ac:dyDescent="0.2">
      <c r="A69" s="190">
        <v>64</v>
      </c>
      <c r="B69" s="182"/>
      <c r="C69" s="182" t="s">
        <v>303</v>
      </c>
      <c r="D69" s="182" t="s">
        <v>235</v>
      </c>
      <c r="E69" s="210" t="s">
        <v>352</v>
      </c>
      <c r="F69" s="182" t="s">
        <v>236</v>
      </c>
      <c r="G69" s="199">
        <v>300000</v>
      </c>
      <c r="H69" s="199">
        <v>300000</v>
      </c>
      <c r="I69" s="193">
        <f t="shared" si="1"/>
        <v>600000</v>
      </c>
      <c r="J69" s="194"/>
      <c r="K69" s="182" t="s">
        <v>266</v>
      </c>
    </row>
    <row r="70" spans="1:12" ht="15" x14ac:dyDescent="0.2">
      <c r="G70" s="212">
        <f>SUM(G6:G69)</f>
        <v>53575000</v>
      </c>
      <c r="H70" s="212">
        <f>SUM(H6:H69)</f>
        <v>39995000</v>
      </c>
      <c r="I70" s="213">
        <f t="shared" si="1"/>
        <v>93570000</v>
      </c>
    </row>
    <row r="72" spans="1:12" x14ac:dyDescent="0.2">
      <c r="H72" s="174" t="s">
        <v>44</v>
      </c>
      <c r="I72" s="214">
        <f>SUM(I6:I69)</f>
        <v>93570000</v>
      </c>
    </row>
  </sheetData>
  <mergeCells count="4">
    <mergeCell ref="G3:I3"/>
    <mergeCell ref="K6:K8"/>
    <mergeCell ref="L6:L8"/>
    <mergeCell ref="K16:K1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C1" zoomScale="110" zoomScaleNormal="110" zoomScalePageLayoutView="110" workbookViewId="0">
      <selection activeCell="BK7" sqref="BK7"/>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customWidth="1"/>
    <col min="11" max="49" width="1.33203125" style="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1</v>
      </c>
      <c r="D3" s="168" t="s">
        <v>89</v>
      </c>
      <c r="BC3" s="15" t="s">
        <v>80</v>
      </c>
    </row>
    <row r="4" spans="2:95" ht="47" customHeight="1" thickBot="1" x14ac:dyDescent="0.25">
      <c r="B4" s="57" t="s">
        <v>82</v>
      </c>
      <c r="C4" s="167">
        <v>1</v>
      </c>
      <c r="D4" s="169" t="s">
        <v>88</v>
      </c>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45</v>
      </c>
      <c r="C7" s="166" t="s">
        <v>90</v>
      </c>
      <c r="D7" s="166"/>
      <c r="E7" s="166" t="s">
        <v>46</v>
      </c>
      <c r="F7" s="146">
        <v>1870000</v>
      </c>
      <c r="G7" s="146">
        <v>495000</v>
      </c>
      <c r="H7" s="146">
        <v>0</v>
      </c>
      <c r="I7" s="160">
        <f>F7+G7+H7</f>
        <v>2365000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t="s">
        <v>35</v>
      </c>
      <c r="BL7" s="91" t="s">
        <v>35</v>
      </c>
      <c r="BM7" s="91" t="s">
        <v>35</v>
      </c>
      <c r="BN7" s="92" t="s">
        <v>35</v>
      </c>
      <c r="BO7" s="92" t="s">
        <v>35</v>
      </c>
      <c r="BP7" s="92" t="s">
        <v>35</v>
      </c>
      <c r="BQ7" s="92"/>
      <c r="BR7" s="93"/>
      <c r="BS7" s="94"/>
      <c r="BT7" s="95"/>
      <c r="BU7" s="101"/>
      <c r="BV7" s="97"/>
      <c r="BW7" s="99" t="s">
        <v>35</v>
      </c>
      <c r="BX7" s="113"/>
      <c r="BY7" s="100"/>
      <c r="BZ7" s="106"/>
      <c r="CA7" s="98"/>
      <c r="CB7" s="115"/>
      <c r="CC7" s="96"/>
      <c r="CD7" s="105"/>
      <c r="CE7" s="118"/>
      <c r="CF7" s="121"/>
      <c r="CG7" s="102" t="s">
        <v>35</v>
      </c>
      <c r="CH7" s="125"/>
      <c r="CI7" s="103" t="s">
        <v>35</v>
      </c>
      <c r="CJ7" s="100" t="s">
        <v>35</v>
      </c>
      <c r="CK7" s="104"/>
      <c r="CL7" s="98"/>
      <c r="CM7" s="107"/>
      <c r="CN7" s="128" t="s">
        <v>35</v>
      </c>
      <c r="CO7" s="125"/>
      <c r="CP7" s="92"/>
      <c r="CQ7" s="93"/>
    </row>
    <row r="8" spans="2:95" s="56" customFormat="1" ht="61" customHeight="1" x14ac:dyDescent="0.2">
      <c r="B8" s="18" t="s">
        <v>47</v>
      </c>
      <c r="C8" s="166" t="s">
        <v>91</v>
      </c>
      <c r="D8" s="166"/>
      <c r="E8" s="166" t="s">
        <v>48</v>
      </c>
      <c r="F8" s="146">
        <v>1710000</v>
      </c>
      <c r="G8" s="146">
        <v>1350000</v>
      </c>
      <c r="H8" s="146">
        <v>750000</v>
      </c>
      <c r="I8" s="160">
        <f>F8+G8+H8</f>
        <v>3810000</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91" t="s">
        <v>35</v>
      </c>
      <c r="BL8" s="91" t="s">
        <v>35</v>
      </c>
      <c r="BM8" s="91" t="s">
        <v>35</v>
      </c>
      <c r="BN8" s="92" t="s">
        <v>35</v>
      </c>
      <c r="BO8" s="92" t="s">
        <v>35</v>
      </c>
      <c r="BP8" s="92" t="s">
        <v>35</v>
      </c>
      <c r="BQ8" s="62"/>
      <c r="BR8" s="63"/>
      <c r="BS8" s="64"/>
      <c r="BT8" s="109"/>
      <c r="BU8" s="69"/>
      <c r="BV8" s="66"/>
      <c r="BW8" s="99" t="s">
        <v>35</v>
      </c>
      <c r="BX8" s="113"/>
      <c r="BY8" s="100"/>
      <c r="BZ8" s="74"/>
      <c r="CA8" s="67"/>
      <c r="CB8" s="116"/>
      <c r="CC8" s="65"/>
      <c r="CD8" s="73"/>
      <c r="CE8" s="119"/>
      <c r="CF8" s="122"/>
      <c r="CG8" s="70" t="s">
        <v>35</v>
      </c>
      <c r="CH8" s="126"/>
      <c r="CI8" s="71"/>
      <c r="CJ8" s="68" t="s">
        <v>35</v>
      </c>
      <c r="CK8" s="72"/>
      <c r="CL8" s="67"/>
      <c r="CM8" s="75"/>
      <c r="CN8" s="129"/>
      <c r="CO8" s="126"/>
      <c r="CP8" s="62"/>
      <c r="CQ8" s="63"/>
    </row>
    <row r="9" spans="2:95" ht="33" customHeight="1" x14ac:dyDescent="0.2">
      <c r="B9" s="18" t="s">
        <v>96</v>
      </c>
      <c r="C9" s="166" t="s">
        <v>95</v>
      </c>
      <c r="D9" s="166"/>
      <c r="E9" s="166" t="s">
        <v>48</v>
      </c>
      <c r="F9" s="146">
        <v>375000</v>
      </c>
      <c r="G9" s="146">
        <v>500000</v>
      </c>
      <c r="H9" s="146">
        <v>275000</v>
      </c>
      <c r="I9" s="160">
        <f>F9+G9+H9</f>
        <v>1150000</v>
      </c>
      <c r="J9" s="1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91" t="s">
        <v>35</v>
      </c>
      <c r="BL9" s="91" t="s">
        <v>35</v>
      </c>
      <c r="BM9" s="91" t="s">
        <v>35</v>
      </c>
      <c r="BN9" s="92" t="s">
        <v>35</v>
      </c>
      <c r="BO9" s="92" t="s">
        <v>35</v>
      </c>
      <c r="BP9" s="92" t="s">
        <v>35</v>
      </c>
      <c r="BQ9" s="62"/>
      <c r="BR9" s="63"/>
      <c r="BS9" s="64"/>
      <c r="BT9" s="109"/>
      <c r="BU9" s="69"/>
      <c r="BV9" s="66"/>
      <c r="BW9" s="99" t="s">
        <v>35</v>
      </c>
      <c r="BX9" s="113"/>
      <c r="BY9" s="100"/>
      <c r="BZ9" s="74"/>
      <c r="CA9" s="67"/>
      <c r="CB9" s="116"/>
      <c r="CC9" s="65"/>
      <c r="CD9" s="73"/>
      <c r="CE9" s="119"/>
      <c r="CF9" s="122"/>
      <c r="CG9" s="70" t="s">
        <v>35</v>
      </c>
      <c r="CH9" s="126"/>
      <c r="CI9" s="71" t="s">
        <v>35</v>
      </c>
      <c r="CJ9" s="68" t="s">
        <v>35</v>
      </c>
      <c r="CK9" s="72"/>
      <c r="CL9" s="67"/>
      <c r="CM9" s="75"/>
      <c r="CN9" s="129" t="s">
        <v>35</v>
      </c>
      <c r="CO9" s="126"/>
      <c r="CP9" s="62"/>
      <c r="CQ9" s="63"/>
    </row>
    <row r="10" spans="2:95" ht="33" customHeight="1" x14ac:dyDescent="0.2">
      <c r="B10" s="18" t="s">
        <v>49</v>
      </c>
      <c r="C10" s="166" t="s">
        <v>97</v>
      </c>
      <c r="D10" s="166"/>
      <c r="E10" s="166" t="s">
        <v>50</v>
      </c>
      <c r="F10" s="146">
        <v>75000</v>
      </c>
      <c r="G10" s="146">
        <v>125000</v>
      </c>
      <c r="H10" s="146">
        <v>125000</v>
      </c>
      <c r="I10" s="160">
        <f>F10+G10+H10</f>
        <v>325000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61" t="s">
        <v>35</v>
      </c>
      <c r="BL10" s="61" t="s">
        <v>35</v>
      </c>
      <c r="BM10" s="61"/>
      <c r="BN10" s="62"/>
      <c r="BO10" s="62" t="s">
        <v>35</v>
      </c>
      <c r="BP10" s="62" t="s">
        <v>35</v>
      </c>
      <c r="BQ10" s="62"/>
      <c r="BR10" s="63"/>
      <c r="BS10" s="64"/>
      <c r="BT10" s="59"/>
      <c r="BU10" s="62"/>
      <c r="BV10" s="62"/>
      <c r="BW10" s="99" t="s">
        <v>35</v>
      </c>
      <c r="BX10" s="113"/>
      <c r="BY10" s="100"/>
      <c r="BZ10" s="74"/>
      <c r="CA10" s="67"/>
      <c r="CB10" s="116"/>
      <c r="CC10" s="65"/>
      <c r="CD10" s="73"/>
      <c r="CE10" s="119"/>
      <c r="CF10" s="122"/>
      <c r="CG10" s="70" t="s">
        <v>35</v>
      </c>
      <c r="CH10" s="126"/>
      <c r="CI10" s="71"/>
      <c r="CJ10" s="68" t="s">
        <v>35</v>
      </c>
      <c r="CK10" s="72"/>
      <c r="CL10" s="67"/>
      <c r="CM10" s="75"/>
      <c r="CN10" s="129"/>
      <c r="CO10" s="126"/>
      <c r="CP10" s="62"/>
      <c r="CQ10" s="63"/>
    </row>
    <row r="11" spans="2:95" ht="10.5" customHeight="1" x14ac:dyDescent="0.15">
      <c r="B11" s="3"/>
      <c r="C11" s="145"/>
      <c r="D11" s="14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61"/>
      <c r="BL11" s="61"/>
      <c r="BM11" s="61"/>
      <c r="BN11" s="62"/>
      <c r="BO11" s="62"/>
      <c r="BP11" s="6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10.5" customHeight="1" x14ac:dyDescent="0.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61"/>
      <c r="BL12" s="61"/>
      <c r="BM12" s="61"/>
      <c r="BN12" s="62"/>
      <c r="BO12" s="62"/>
      <c r="BP12" s="6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4030000</v>
      </c>
      <c r="G17" s="161">
        <f t="shared" ref="G17:I17" si="0">SUM(G7:G16)</f>
        <v>2470000</v>
      </c>
      <c r="H17" s="161">
        <f t="shared" si="0"/>
        <v>1150000</v>
      </c>
      <c r="I17" s="161">
        <f t="shared" si="0"/>
        <v>7650000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6500000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v>1</v>
      </c>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c r="D30" s="143"/>
      <c r="E30" s="11"/>
      <c r="AY30" s="20" t="s">
        <v>86</v>
      </c>
      <c r="BD30" s="11"/>
      <c r="BE30" s="11"/>
      <c r="BF30" s="108"/>
      <c r="CS30" s="147"/>
      <c r="CT30" s="148"/>
    </row>
    <row r="31" spans="2:100" x14ac:dyDescent="0.15">
      <c r="B31" s="21" t="s">
        <v>30</v>
      </c>
      <c r="C31" s="163">
        <v>1</v>
      </c>
      <c r="D31" s="143"/>
      <c r="E31" s="11">
        <v>38.5</v>
      </c>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v>1</v>
      </c>
      <c r="D32" s="143"/>
      <c r="E32" s="11">
        <v>38.5</v>
      </c>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v>1</v>
      </c>
      <c r="D33" s="143"/>
      <c r="E33" s="11">
        <v>23</v>
      </c>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19" priority="1" operator="equal">
      <formula>"x"</formula>
    </cfRule>
  </conditionalFormatting>
  <pageMargins left="0.2" right="0.2" top="0.25" bottom="0.25" header="0" footer="0.1"/>
  <pageSetup paperSize="9" scale="74"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C3" zoomScale="150" zoomScaleNormal="150" zoomScalePageLayoutView="150" workbookViewId="0">
      <selection activeCell="J18" sqref="J18"/>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customWidth="1"/>
    <col min="11" max="49" width="1.33203125" style="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1</v>
      </c>
      <c r="D3" s="168" t="s">
        <v>89</v>
      </c>
      <c r="E3" s="56"/>
      <c r="BC3" s="15" t="s">
        <v>80</v>
      </c>
    </row>
    <row r="4" spans="2:95" ht="47" customHeight="1" thickBot="1" x14ac:dyDescent="0.25">
      <c r="B4" s="57" t="s">
        <v>82</v>
      </c>
      <c r="C4" s="167">
        <v>2</v>
      </c>
      <c r="D4" s="169" t="s">
        <v>100</v>
      </c>
      <c r="E4" s="56"/>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49" customHeight="1" x14ac:dyDescent="0.2">
      <c r="B7" s="18" t="s">
        <v>33</v>
      </c>
      <c r="C7" s="170" t="s">
        <v>103</v>
      </c>
      <c r="D7" s="166"/>
      <c r="E7" s="18" t="s">
        <v>51</v>
      </c>
      <c r="F7" s="146">
        <v>750000</v>
      </c>
      <c r="G7" s="146">
        <v>750000</v>
      </c>
      <c r="H7" s="146">
        <v>0</v>
      </c>
      <c r="I7" s="160">
        <f>F7+G7+H7</f>
        <v>1500000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t="s">
        <v>35</v>
      </c>
      <c r="BL7" s="91" t="s">
        <v>35</v>
      </c>
      <c r="BM7" s="91" t="s">
        <v>35</v>
      </c>
      <c r="BN7" s="92" t="s">
        <v>35</v>
      </c>
      <c r="BO7" s="92" t="s">
        <v>35</v>
      </c>
      <c r="BP7" s="92" t="s">
        <v>35</v>
      </c>
      <c r="BQ7" s="92"/>
      <c r="BR7" s="93"/>
      <c r="BS7" s="94"/>
      <c r="BT7" s="95"/>
      <c r="BU7" s="101"/>
      <c r="BV7" s="97"/>
      <c r="BW7" s="99" t="s">
        <v>35</v>
      </c>
      <c r="BX7" s="113"/>
      <c r="BY7" s="100"/>
      <c r="BZ7" s="106"/>
      <c r="CA7" s="98"/>
      <c r="CB7" s="115"/>
      <c r="CC7" s="96"/>
      <c r="CD7" s="105"/>
      <c r="CE7" s="118"/>
      <c r="CF7" s="121"/>
      <c r="CG7" s="102" t="s">
        <v>35</v>
      </c>
      <c r="CH7" s="125"/>
      <c r="CI7" s="103" t="s">
        <v>35</v>
      </c>
      <c r="CJ7" s="100" t="s">
        <v>35</v>
      </c>
      <c r="CK7" s="104"/>
      <c r="CL7" s="98"/>
      <c r="CM7" s="107"/>
      <c r="CN7" s="128" t="s">
        <v>35</v>
      </c>
      <c r="CO7" s="125"/>
      <c r="CP7" s="92"/>
      <c r="CQ7" s="93"/>
    </row>
    <row r="8" spans="2:95" s="56" customFormat="1" ht="61" customHeight="1" x14ac:dyDescent="0.2">
      <c r="B8" s="18" t="s">
        <v>52</v>
      </c>
      <c r="C8" s="170" t="s">
        <v>363</v>
      </c>
      <c r="D8" s="166"/>
      <c r="E8" s="18" t="s">
        <v>53</v>
      </c>
      <c r="F8" s="146">
        <v>300000</v>
      </c>
      <c r="G8" s="146">
        <v>300000</v>
      </c>
      <c r="H8" s="146">
        <v>300000</v>
      </c>
      <c r="I8" s="160">
        <f>F8+G8+H8</f>
        <v>900000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t="s">
        <v>35</v>
      </c>
      <c r="BJ8" s="61"/>
      <c r="BK8" s="61"/>
      <c r="BL8" s="61"/>
      <c r="BM8" s="61"/>
      <c r="BN8" s="62"/>
      <c r="BO8" s="62" t="s">
        <v>35</v>
      </c>
      <c r="BP8" s="62"/>
      <c r="BQ8" s="62"/>
      <c r="BR8" s="63"/>
      <c r="BS8" s="64"/>
      <c r="BT8" s="109"/>
      <c r="BU8" s="69"/>
      <c r="BV8" s="66"/>
      <c r="BW8" s="99" t="s">
        <v>35</v>
      </c>
      <c r="BX8" s="113"/>
      <c r="BY8" s="100"/>
      <c r="BZ8" s="74"/>
      <c r="CA8" s="67"/>
      <c r="CB8" s="116"/>
      <c r="CC8" s="65"/>
      <c r="CD8" s="73"/>
      <c r="CE8" s="119"/>
      <c r="CF8" s="122"/>
      <c r="CG8" s="70" t="s">
        <v>35</v>
      </c>
      <c r="CH8" s="126"/>
      <c r="CI8" s="71" t="s">
        <v>35</v>
      </c>
      <c r="CJ8" s="68" t="s">
        <v>35</v>
      </c>
      <c r="CK8" s="72"/>
      <c r="CL8" s="67"/>
      <c r="CM8" s="75"/>
      <c r="CN8" s="129" t="s">
        <v>35</v>
      </c>
      <c r="CO8" s="126"/>
      <c r="CP8" s="62"/>
      <c r="CQ8" s="63"/>
    </row>
    <row r="9" spans="2:95" ht="59" customHeight="1" x14ac:dyDescent="0.2">
      <c r="B9" s="18" t="s">
        <v>34</v>
      </c>
      <c r="C9" s="166" t="s">
        <v>102</v>
      </c>
      <c r="D9" s="166"/>
      <c r="E9" s="18" t="s">
        <v>54</v>
      </c>
      <c r="F9" s="146">
        <v>2000000</v>
      </c>
      <c r="G9" s="146">
        <v>0</v>
      </c>
      <c r="H9" s="146">
        <v>0</v>
      </c>
      <c r="I9" s="160">
        <f>F9+G9+H9</f>
        <v>2000000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61" t="s">
        <v>35</v>
      </c>
      <c r="BL9" s="61" t="s">
        <v>35</v>
      </c>
      <c r="BM9" s="61" t="s">
        <v>35</v>
      </c>
      <c r="BN9" s="62"/>
      <c r="BO9" s="62" t="s">
        <v>35</v>
      </c>
      <c r="BP9" s="62" t="s">
        <v>35</v>
      </c>
      <c r="BQ9" s="62"/>
      <c r="BR9" s="63"/>
      <c r="BS9" s="64"/>
      <c r="BT9" s="109"/>
      <c r="BU9" s="69"/>
      <c r="BV9" s="66"/>
      <c r="BW9" s="99" t="s">
        <v>35</v>
      </c>
      <c r="BX9" s="113"/>
      <c r="BY9" s="100"/>
      <c r="BZ9" s="74"/>
      <c r="CA9" s="67"/>
      <c r="CB9" s="116"/>
      <c r="CC9" s="65"/>
      <c r="CD9" s="73"/>
      <c r="CE9" s="119"/>
      <c r="CF9" s="122"/>
      <c r="CG9" s="70" t="s">
        <v>35</v>
      </c>
      <c r="CH9" s="126"/>
      <c r="CI9" s="71" t="s">
        <v>35</v>
      </c>
      <c r="CJ9" s="68"/>
      <c r="CK9" s="72"/>
      <c r="CL9" s="67"/>
      <c r="CM9" s="75"/>
      <c r="CN9" s="129" t="s">
        <v>35</v>
      </c>
      <c r="CO9" s="126"/>
      <c r="CP9" s="62"/>
      <c r="CQ9" s="63"/>
    </row>
    <row r="10" spans="2:95" ht="48" customHeight="1" x14ac:dyDescent="0.2">
      <c r="B10" s="18"/>
      <c r="C10" s="170"/>
      <c r="D10" s="166"/>
      <c r="E10" s="18"/>
      <c r="F10" s="146"/>
      <c r="G10" s="146"/>
      <c r="H10" s="146"/>
      <c r="I10" s="16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61"/>
      <c r="BL10" s="61"/>
      <c r="BM10" s="61"/>
      <c r="BN10" s="62"/>
      <c r="BO10" s="62"/>
      <c r="BP10" s="62"/>
      <c r="BQ10" s="62"/>
      <c r="BR10" s="63"/>
      <c r="BS10" s="64"/>
      <c r="BT10" s="59"/>
      <c r="BU10" s="62"/>
      <c r="BV10" s="62"/>
      <c r="BW10" s="99"/>
      <c r="BX10" s="113"/>
      <c r="BY10" s="100"/>
      <c r="BZ10" s="74"/>
      <c r="CA10" s="67"/>
      <c r="CB10" s="116"/>
      <c r="CC10" s="65"/>
      <c r="CD10" s="73"/>
      <c r="CE10" s="119"/>
      <c r="CF10" s="122"/>
      <c r="CG10" s="70"/>
      <c r="CH10" s="126"/>
      <c r="CI10" s="71"/>
      <c r="CJ10" s="68"/>
      <c r="CK10" s="72"/>
      <c r="CL10" s="67"/>
      <c r="CM10" s="75"/>
      <c r="CN10" s="129"/>
      <c r="CO10" s="126"/>
      <c r="CP10" s="62"/>
      <c r="CQ10" s="63"/>
    </row>
    <row r="11" spans="2:95" ht="10.5" customHeight="1" x14ac:dyDescent="0.15">
      <c r="B11" s="3"/>
      <c r="C11" s="145"/>
      <c r="D11" s="14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61"/>
      <c r="BL11" s="61"/>
      <c r="BM11" s="61"/>
      <c r="BN11" s="62"/>
      <c r="BO11" s="62"/>
      <c r="BP11" s="6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10.5" customHeight="1" x14ac:dyDescent="0.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61"/>
      <c r="BL12" s="61"/>
      <c r="BM12" s="61"/>
      <c r="BN12" s="62"/>
      <c r="BO12" s="62"/>
      <c r="BP12" s="6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3050000</v>
      </c>
      <c r="G17" s="161">
        <f t="shared" ref="G17:I17" si="0">SUM(G7:G16)</f>
        <v>1050000</v>
      </c>
      <c r="H17" s="161">
        <f t="shared" si="0"/>
        <v>300000</v>
      </c>
      <c r="I17" s="161">
        <f t="shared" si="0"/>
        <v>4400000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4100000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v>1</v>
      </c>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v>1</v>
      </c>
      <c r="D33" s="143"/>
      <c r="E33" s="11"/>
      <c r="AY33" s="3">
        <v>3</v>
      </c>
      <c r="AZ33" s="165"/>
      <c r="BA33" s="142" t="s">
        <v>62</v>
      </c>
      <c r="BD33" s="11"/>
      <c r="BE33" s="11"/>
      <c r="CJ33" s="11"/>
      <c r="CK33" s="11"/>
      <c r="CL33" s="11"/>
      <c r="CM33" s="11"/>
      <c r="CN33" s="11"/>
      <c r="CO33" s="11"/>
      <c r="CP33" s="11"/>
      <c r="CQ33" s="11"/>
      <c r="CR33" s="11"/>
      <c r="CS33" s="149"/>
      <c r="CT33" s="150"/>
      <c r="CU33" s="11"/>
      <c r="CV33" s="11"/>
    </row>
    <row r="34" spans="2:100" x14ac:dyDescent="0.15">
      <c r="AY34" s="3">
        <v>4</v>
      </c>
      <c r="AZ34" s="165"/>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18" priority="1" operator="equal">
      <formula>"x"</formula>
    </cfRule>
  </conditionalFormatting>
  <pageMargins left="0.2" right="0.2" top="0.25" bottom="0.25" header="0" footer="0.1"/>
  <pageSetup paperSize="9" scale="74" orientation="landscape"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F10" zoomScale="160" zoomScaleNormal="160" zoomScalePageLayoutView="160" workbookViewId="0">
      <selection activeCell="C7" sqref="C7"/>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1</v>
      </c>
      <c r="D3" s="168" t="s">
        <v>89</v>
      </c>
      <c r="E3" s="56"/>
      <c r="BC3" s="15" t="s">
        <v>80</v>
      </c>
    </row>
    <row r="4" spans="2:95" ht="47" customHeight="1" thickBot="1" x14ac:dyDescent="0.25">
      <c r="B4" s="57" t="s">
        <v>82</v>
      </c>
      <c r="C4" s="167">
        <v>3</v>
      </c>
      <c r="D4" s="169" t="s">
        <v>105</v>
      </c>
      <c r="E4" s="56"/>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119" customHeight="1" x14ac:dyDescent="0.2">
      <c r="B7" s="171" t="s">
        <v>56</v>
      </c>
      <c r="C7" s="166" t="s">
        <v>389</v>
      </c>
      <c r="E7" s="18" t="s">
        <v>57</v>
      </c>
      <c r="F7" s="146">
        <v>4050000</v>
      </c>
      <c r="G7" s="146">
        <v>4000000</v>
      </c>
      <c r="H7" s="146">
        <v>3000000</v>
      </c>
      <c r="I7" s="160">
        <f>F7+G7+H7</f>
        <v>11050000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t="s">
        <v>35</v>
      </c>
      <c r="BL7" s="91" t="s">
        <v>35</v>
      </c>
      <c r="BM7" s="91"/>
      <c r="BN7" s="92"/>
      <c r="BO7" s="92" t="s">
        <v>35</v>
      </c>
      <c r="BP7" s="92" t="s">
        <v>35</v>
      </c>
      <c r="BQ7" s="92"/>
      <c r="BR7" s="93"/>
      <c r="BS7" s="94"/>
      <c r="BT7" s="95"/>
      <c r="BU7" s="101"/>
      <c r="BV7" s="97"/>
      <c r="BW7" s="99" t="s">
        <v>35</v>
      </c>
      <c r="BX7" s="113"/>
      <c r="BY7" s="100"/>
      <c r="BZ7" s="106"/>
      <c r="CA7" s="98"/>
      <c r="CB7" s="115"/>
      <c r="CC7" s="96"/>
      <c r="CD7" s="105"/>
      <c r="CE7" s="118"/>
      <c r="CF7" s="121"/>
      <c r="CG7" s="102" t="s">
        <v>35</v>
      </c>
      <c r="CH7" s="125"/>
      <c r="CI7" s="103" t="s">
        <v>35</v>
      </c>
      <c r="CJ7" s="100" t="s">
        <v>35</v>
      </c>
      <c r="CK7" s="104"/>
      <c r="CL7" s="98"/>
      <c r="CM7" s="107"/>
      <c r="CN7" s="128" t="s">
        <v>35</v>
      </c>
      <c r="CO7" s="125"/>
      <c r="CP7" s="92"/>
      <c r="CQ7" s="93"/>
    </row>
    <row r="8" spans="2:95" s="56" customFormat="1" ht="86" customHeight="1" x14ac:dyDescent="0.2">
      <c r="B8" s="171" t="s">
        <v>58</v>
      </c>
      <c r="C8" s="166" t="s">
        <v>106</v>
      </c>
      <c r="D8" s="166"/>
      <c r="E8" s="18" t="s">
        <v>59</v>
      </c>
      <c r="F8" s="146">
        <v>1580000</v>
      </c>
      <c r="G8" s="146">
        <v>880000</v>
      </c>
      <c r="H8" s="146">
        <v>500000</v>
      </c>
      <c r="I8" s="160">
        <f>F8+G8+H8</f>
        <v>2960000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61"/>
      <c r="BL8" s="61"/>
      <c r="BM8" s="61"/>
      <c r="BN8" s="62"/>
      <c r="BO8" s="62" t="s">
        <v>35</v>
      </c>
      <c r="BP8" s="62"/>
      <c r="BQ8" s="62"/>
      <c r="BR8" s="63"/>
      <c r="BS8" s="64"/>
      <c r="BT8" s="109"/>
      <c r="BU8" s="69"/>
      <c r="BV8" s="66"/>
      <c r="BW8" s="99" t="s">
        <v>35</v>
      </c>
      <c r="BX8" s="113"/>
      <c r="BY8" s="100"/>
      <c r="BZ8" s="74"/>
      <c r="CA8" s="67"/>
      <c r="CB8" s="116"/>
      <c r="CC8" s="65"/>
      <c r="CD8" s="73"/>
      <c r="CE8" s="119"/>
      <c r="CF8" s="122"/>
      <c r="CG8" s="70" t="s">
        <v>35</v>
      </c>
      <c r="CH8" s="126"/>
      <c r="CI8" s="71" t="s">
        <v>35</v>
      </c>
      <c r="CJ8" s="68" t="s">
        <v>35</v>
      </c>
      <c r="CK8" s="72"/>
      <c r="CL8" s="67"/>
      <c r="CM8" s="75"/>
      <c r="CN8" s="129" t="s">
        <v>35</v>
      </c>
      <c r="CO8" s="126"/>
      <c r="CP8" s="62"/>
      <c r="CQ8" s="63"/>
    </row>
    <row r="9" spans="2:95" ht="59" customHeight="1" x14ac:dyDescent="0.2">
      <c r="B9" s="19"/>
      <c r="C9" s="166"/>
      <c r="D9" s="166"/>
      <c r="E9" s="18"/>
      <c r="F9" s="146"/>
      <c r="G9" s="146"/>
      <c r="H9" s="146"/>
      <c r="I9" s="257">
        <f>H8/I8</f>
        <v>0.16891891891891891</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61"/>
      <c r="BL9" s="61"/>
      <c r="BM9" s="61"/>
      <c r="BN9" s="62"/>
      <c r="BO9" s="62"/>
      <c r="BP9" s="62"/>
      <c r="BQ9" s="62"/>
      <c r="BR9" s="63"/>
      <c r="BS9" s="64"/>
      <c r="BT9" s="109"/>
      <c r="BU9" s="69"/>
      <c r="BV9" s="66"/>
      <c r="BW9" s="99"/>
      <c r="BX9" s="113"/>
      <c r="BY9" s="100"/>
      <c r="BZ9" s="74"/>
      <c r="CA9" s="67"/>
      <c r="CB9" s="116"/>
      <c r="CC9" s="65"/>
      <c r="CD9" s="73"/>
      <c r="CE9" s="119"/>
      <c r="CF9" s="122"/>
      <c r="CG9" s="70"/>
      <c r="CH9" s="126"/>
      <c r="CI9" s="71"/>
      <c r="CJ9" s="68"/>
      <c r="CK9" s="72"/>
      <c r="CL9" s="67"/>
      <c r="CM9" s="75"/>
      <c r="CN9" s="129"/>
      <c r="CO9" s="126"/>
      <c r="CP9" s="62"/>
      <c r="CQ9" s="63"/>
    </row>
    <row r="10" spans="2:95" ht="41" customHeight="1" x14ac:dyDescent="0.2">
      <c r="B10" s="18"/>
      <c r="C10" s="170"/>
      <c r="D10" s="166"/>
      <c r="E10" s="18"/>
      <c r="F10" s="146"/>
      <c r="G10" s="146"/>
      <c r="H10" s="146"/>
      <c r="I10" s="16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61"/>
      <c r="BL10" s="61"/>
      <c r="BM10" s="61"/>
      <c r="BN10" s="62"/>
      <c r="BO10" s="62"/>
      <c r="BP10" s="62"/>
      <c r="BQ10" s="62"/>
      <c r="BR10" s="63"/>
      <c r="BS10" s="64"/>
      <c r="BT10" s="59"/>
      <c r="BU10" s="62"/>
      <c r="BV10" s="62"/>
      <c r="BW10" s="99"/>
      <c r="BX10" s="113"/>
      <c r="BY10" s="100"/>
      <c r="BZ10" s="74"/>
      <c r="CA10" s="67"/>
      <c r="CB10" s="116"/>
      <c r="CC10" s="65"/>
      <c r="CD10" s="73"/>
      <c r="CE10" s="119"/>
      <c r="CF10" s="122"/>
      <c r="CG10" s="70"/>
      <c r="CH10" s="126"/>
      <c r="CI10" s="71"/>
      <c r="CJ10" s="68"/>
      <c r="CK10" s="72"/>
      <c r="CL10" s="67"/>
      <c r="CM10" s="75"/>
      <c r="CN10" s="129"/>
      <c r="CO10" s="126"/>
      <c r="CP10" s="62"/>
      <c r="CQ10" s="63"/>
    </row>
    <row r="11" spans="2:95" ht="10.5" customHeight="1" x14ac:dyDescent="0.15">
      <c r="B11" s="3"/>
      <c r="C11" s="145"/>
      <c r="D11" s="14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61"/>
      <c r="BL11" s="61"/>
      <c r="BM11" s="61"/>
      <c r="BN11" s="62"/>
      <c r="BO11" s="62"/>
      <c r="BP11" s="6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10.5" customHeight="1" x14ac:dyDescent="0.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61"/>
      <c r="BL12" s="61"/>
      <c r="BM12" s="61"/>
      <c r="BN12" s="62"/>
      <c r="BO12" s="62"/>
      <c r="BP12" s="6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5630000</v>
      </c>
      <c r="G17" s="161">
        <f t="shared" ref="G17:I17" si="0">SUM(G7:G16)</f>
        <v>4880000</v>
      </c>
      <c r="H17" s="161">
        <f t="shared" si="0"/>
        <v>3500000</v>
      </c>
      <c r="I17" s="161">
        <f t="shared" si="0"/>
        <v>14010000.168918919</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10510000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v>1</v>
      </c>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v>1</v>
      </c>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v>1</v>
      </c>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v>1</v>
      </c>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v>1</v>
      </c>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17" priority="1" operator="equal">
      <formula>"x"</formula>
    </cfRule>
  </conditionalFormatting>
  <pageMargins left="0.2" right="0.2" top="0.25" bottom="0.25" header="0" footer="0.1"/>
  <pageSetup paperSize="9" scale="74" orientation="landscape"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60" zoomScaleNormal="160" zoomScalePageLayoutView="160" workbookViewId="0">
      <selection activeCell="CN9" sqref="CN9"/>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1</v>
      </c>
      <c r="D3" s="168" t="s">
        <v>89</v>
      </c>
      <c r="E3" s="56"/>
      <c r="F3" s="252" t="s">
        <v>359</v>
      </c>
      <c r="BC3" s="15" t="s">
        <v>80</v>
      </c>
    </row>
    <row r="4" spans="2:95" ht="47" customHeight="1" thickBot="1" x14ac:dyDescent="0.25">
      <c r="B4" s="57" t="s">
        <v>82</v>
      </c>
      <c r="C4" s="167">
        <v>4</v>
      </c>
      <c r="D4" s="169" t="s">
        <v>110</v>
      </c>
      <c r="E4" s="56"/>
      <c r="F4" s="252" t="s">
        <v>365</v>
      </c>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34" customHeight="1" x14ac:dyDescent="0.2">
      <c r="B7" s="171" t="s">
        <v>107</v>
      </c>
      <c r="C7" s="254" t="s">
        <v>362</v>
      </c>
      <c r="E7" s="171" t="s">
        <v>111</v>
      </c>
      <c r="F7" s="172">
        <v>180000</v>
      </c>
      <c r="G7" s="146"/>
      <c r="H7" s="146"/>
      <c r="I7" s="160">
        <f>F7+G7+H7</f>
        <v>180000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t="s">
        <v>35</v>
      </c>
      <c r="BJ7" s="91"/>
      <c r="BK7" s="91"/>
      <c r="BL7" s="91"/>
      <c r="BM7" s="91"/>
      <c r="BN7" s="92"/>
      <c r="BO7" s="92" t="s">
        <v>35</v>
      </c>
      <c r="BP7" s="92"/>
      <c r="BQ7" s="92"/>
      <c r="BR7" s="93"/>
      <c r="BS7" s="94"/>
      <c r="BT7" s="95"/>
      <c r="BU7" s="101"/>
      <c r="BV7" s="97"/>
      <c r="BW7" s="99" t="s">
        <v>35</v>
      </c>
      <c r="BX7" s="113"/>
      <c r="BY7" s="100"/>
      <c r="BZ7" s="106"/>
      <c r="CA7" s="98"/>
      <c r="CB7" s="115"/>
      <c r="CC7" s="96"/>
      <c r="CD7" s="105"/>
      <c r="CE7" s="118"/>
      <c r="CF7" s="121"/>
      <c r="CG7" s="102" t="s">
        <v>35</v>
      </c>
      <c r="CH7" s="125"/>
      <c r="CI7" s="103"/>
      <c r="CJ7" s="100"/>
      <c r="CK7" s="104"/>
      <c r="CL7" s="98"/>
      <c r="CM7" s="107"/>
      <c r="CN7" s="128"/>
      <c r="CO7" s="125"/>
      <c r="CP7" s="92"/>
      <c r="CQ7" s="93"/>
    </row>
    <row r="8" spans="2:95" s="56" customFormat="1" ht="68" customHeight="1" x14ac:dyDescent="0.2">
      <c r="B8" s="171" t="s">
        <v>108</v>
      </c>
      <c r="C8" s="253" t="s">
        <v>364</v>
      </c>
      <c r="D8" s="166"/>
      <c r="E8" s="171" t="s">
        <v>111</v>
      </c>
      <c r="F8" s="251">
        <v>2000000</v>
      </c>
      <c r="G8" s="146"/>
      <c r="H8" s="146"/>
      <c r="I8" s="160">
        <f t="shared" ref="I8:I9" si="0">F8+G8+H8</f>
        <v>2000000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t="s">
        <v>35</v>
      </c>
      <c r="BJ8" s="61"/>
      <c r="BK8" s="61"/>
      <c r="BL8" s="61"/>
      <c r="BM8" s="61"/>
      <c r="BN8" s="62"/>
      <c r="BO8" s="62" t="s">
        <v>35</v>
      </c>
      <c r="BP8" s="62"/>
      <c r="BQ8" s="62"/>
      <c r="BR8" s="63"/>
      <c r="BS8" s="64"/>
      <c r="BT8" s="109"/>
      <c r="BU8" s="69"/>
      <c r="BV8" s="66"/>
      <c r="BW8" s="99" t="s">
        <v>35</v>
      </c>
      <c r="BX8" s="113"/>
      <c r="BY8" s="100"/>
      <c r="BZ8" s="74"/>
      <c r="CA8" s="67"/>
      <c r="CB8" s="116"/>
      <c r="CC8" s="65"/>
      <c r="CD8" s="73"/>
      <c r="CE8" s="119"/>
      <c r="CF8" s="122"/>
      <c r="CG8" s="70" t="s">
        <v>35</v>
      </c>
      <c r="CH8" s="126"/>
      <c r="CI8" s="71"/>
      <c r="CJ8" s="68"/>
      <c r="CK8" s="72"/>
      <c r="CL8" s="67"/>
      <c r="CM8" s="75"/>
      <c r="CN8" s="129"/>
      <c r="CO8" s="126"/>
      <c r="CP8" s="62"/>
      <c r="CQ8" s="63"/>
    </row>
    <row r="9" spans="2:95" ht="53" customHeight="1" x14ac:dyDescent="0.2">
      <c r="B9" s="19" t="s">
        <v>109</v>
      </c>
      <c r="C9" s="19" t="s">
        <v>358</v>
      </c>
      <c r="D9" s="166"/>
      <c r="E9" s="171" t="s">
        <v>112</v>
      </c>
      <c r="F9" s="146">
        <v>100000</v>
      </c>
      <c r="G9" s="146">
        <v>100000</v>
      </c>
      <c r="H9" s="146"/>
      <c r="I9" s="160">
        <f t="shared" si="0"/>
        <v>200000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t="s">
        <v>35</v>
      </c>
      <c r="BJ9" s="61"/>
      <c r="BK9" s="61"/>
      <c r="BL9" s="61"/>
      <c r="BM9" s="61"/>
      <c r="BN9" s="62"/>
      <c r="BO9" s="62" t="s">
        <v>35</v>
      </c>
      <c r="BP9" s="62"/>
      <c r="BQ9" s="62"/>
      <c r="BR9" s="63"/>
      <c r="BS9" s="64"/>
      <c r="BT9" s="109"/>
      <c r="BU9" s="69"/>
      <c r="BV9" s="66"/>
      <c r="BW9" s="99" t="s">
        <v>35</v>
      </c>
      <c r="BX9" s="113"/>
      <c r="BY9" s="100"/>
      <c r="BZ9" s="74"/>
      <c r="CA9" s="67"/>
      <c r="CB9" s="116"/>
      <c r="CC9" s="65"/>
      <c r="CD9" s="73"/>
      <c r="CE9" s="119"/>
      <c r="CF9" s="122"/>
      <c r="CG9" s="70" t="s">
        <v>35</v>
      </c>
      <c r="CH9" s="126"/>
      <c r="CI9" s="71" t="s">
        <v>35</v>
      </c>
      <c r="CJ9" s="68"/>
      <c r="CK9" s="72"/>
      <c r="CL9" s="67"/>
      <c r="CM9" s="75"/>
      <c r="CN9" s="129" t="s">
        <v>35</v>
      </c>
      <c r="CO9" s="126"/>
      <c r="CP9" s="62"/>
      <c r="CQ9" s="63"/>
    </row>
    <row r="10" spans="2:95" ht="41" customHeight="1" x14ac:dyDescent="0.2">
      <c r="B10" s="18"/>
      <c r="C10" s="170"/>
      <c r="D10" s="166"/>
      <c r="E10" s="18"/>
      <c r="F10" s="146"/>
      <c r="G10" s="146"/>
      <c r="H10" s="146"/>
      <c r="I10" s="16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61"/>
      <c r="BL10" s="61"/>
      <c r="BM10" s="61"/>
      <c r="BN10" s="62"/>
      <c r="BO10" s="62"/>
      <c r="BP10" s="62"/>
      <c r="BQ10" s="62"/>
      <c r="BR10" s="63"/>
      <c r="BS10" s="64"/>
      <c r="BT10" s="59"/>
      <c r="BU10" s="62"/>
      <c r="BV10" s="62"/>
      <c r="BW10" s="99"/>
      <c r="BX10" s="113"/>
      <c r="BY10" s="100"/>
      <c r="BZ10" s="74"/>
      <c r="CA10" s="67"/>
      <c r="CB10" s="116"/>
      <c r="CC10" s="65"/>
      <c r="CD10" s="73"/>
      <c r="CE10" s="119"/>
      <c r="CF10" s="122"/>
      <c r="CG10" s="70"/>
      <c r="CH10" s="126"/>
      <c r="CI10" s="71"/>
      <c r="CJ10" s="68"/>
      <c r="CK10" s="72"/>
      <c r="CL10" s="67"/>
      <c r="CM10" s="75"/>
      <c r="CN10" s="129"/>
      <c r="CO10" s="126"/>
      <c r="CP10" s="62"/>
      <c r="CQ10" s="63"/>
    </row>
    <row r="11" spans="2:95" ht="10.5" customHeight="1" x14ac:dyDescent="0.15">
      <c r="B11" s="3"/>
      <c r="C11" s="145"/>
      <c r="D11" s="14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61"/>
      <c r="BL11" s="61"/>
      <c r="BM11" s="61"/>
      <c r="BN11" s="62"/>
      <c r="BO11" s="62"/>
      <c r="BP11" s="6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10.5" customHeight="1" x14ac:dyDescent="0.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61"/>
      <c r="BL12" s="61"/>
      <c r="BM12" s="61"/>
      <c r="BN12" s="62"/>
      <c r="BO12" s="62"/>
      <c r="BP12" s="6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2280000</v>
      </c>
      <c r="G17" s="161">
        <f t="shared" ref="G17:I17" si="1">SUM(G7:G16)</f>
        <v>100000</v>
      </c>
      <c r="H17" s="161">
        <f t="shared" si="1"/>
        <v>0</v>
      </c>
      <c r="I17" s="161">
        <f t="shared" si="1"/>
        <v>2380000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2380000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v>1</v>
      </c>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c r="BA33" s="142" t="s">
        <v>62</v>
      </c>
      <c r="BD33" s="11"/>
      <c r="BE33" s="11"/>
      <c r="CJ33" s="11"/>
      <c r="CK33" s="11"/>
      <c r="CL33" s="11"/>
      <c r="CM33" s="11"/>
      <c r="CN33" s="11"/>
      <c r="CO33" s="11"/>
      <c r="CP33" s="11"/>
      <c r="CQ33" s="11"/>
      <c r="CR33" s="11"/>
      <c r="CS33" s="149"/>
      <c r="CT33" s="150"/>
      <c r="CU33" s="11"/>
      <c r="CV33" s="11"/>
    </row>
    <row r="34" spans="2:100" x14ac:dyDescent="0.15">
      <c r="AY34" s="3">
        <v>4</v>
      </c>
      <c r="AZ34" s="165"/>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17">
    <cfRule type="cellIs" dxfId="16" priority="1" operator="equal">
      <formula>"x"</formula>
    </cfRule>
  </conditionalFormatting>
  <pageMargins left="0.2" right="0.2" top="0.25" bottom="0.25" header="0" footer="0.1"/>
  <pageSetup paperSize="9" scale="74" orientation="landscape"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60" zoomScaleNormal="160" zoomScalePageLayoutView="160" workbookViewId="0">
      <selection activeCell="E9" sqref="E9"/>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1</v>
      </c>
      <c r="D3" s="168" t="s">
        <v>89</v>
      </c>
      <c r="E3" s="56"/>
      <c r="F3" s="252" t="s">
        <v>360</v>
      </c>
      <c r="BC3" s="15" t="s">
        <v>80</v>
      </c>
    </row>
    <row r="4" spans="2:95" ht="47" customHeight="1" thickBot="1" x14ac:dyDescent="0.25">
      <c r="B4" s="57" t="s">
        <v>82</v>
      </c>
      <c r="C4" s="167">
        <v>5</v>
      </c>
      <c r="D4" s="169" t="s">
        <v>113</v>
      </c>
      <c r="E4" s="56"/>
      <c r="F4" s="252" t="s">
        <v>366</v>
      </c>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34" customHeight="1" x14ac:dyDescent="0.2">
      <c r="B7" s="171" t="s">
        <v>114</v>
      </c>
      <c r="C7" s="254" t="s">
        <v>362</v>
      </c>
      <c r="E7" s="171" t="s">
        <v>117</v>
      </c>
      <c r="F7" s="172">
        <v>180000</v>
      </c>
      <c r="G7" s="146"/>
      <c r="H7" s="146"/>
      <c r="I7" s="160">
        <f>F7+G7+H7</f>
        <v>180000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c r="BN7" s="92"/>
      <c r="BO7" s="92" t="s">
        <v>35</v>
      </c>
      <c r="BP7" s="92"/>
      <c r="BQ7" s="92"/>
      <c r="BR7" s="93"/>
      <c r="BS7" s="94"/>
      <c r="BT7" s="95" t="s">
        <v>35</v>
      </c>
      <c r="BU7" s="101" t="s">
        <v>35</v>
      </c>
      <c r="BV7" s="97" t="s">
        <v>35</v>
      </c>
      <c r="BW7" s="99" t="s">
        <v>35</v>
      </c>
      <c r="BX7" s="113" t="s">
        <v>35</v>
      </c>
      <c r="BY7" s="100" t="s">
        <v>35</v>
      </c>
      <c r="BZ7" s="106" t="s">
        <v>35</v>
      </c>
      <c r="CA7" s="98" t="s">
        <v>35</v>
      </c>
      <c r="CB7" s="115" t="s">
        <v>35</v>
      </c>
      <c r="CC7" s="96" t="s">
        <v>35</v>
      </c>
      <c r="CD7" s="105" t="s">
        <v>35</v>
      </c>
      <c r="CE7" s="118" t="s">
        <v>35</v>
      </c>
      <c r="CF7" s="121" t="s">
        <v>35</v>
      </c>
      <c r="CG7" s="102" t="s">
        <v>35</v>
      </c>
      <c r="CH7" s="125" t="s">
        <v>35</v>
      </c>
      <c r="CI7" s="103" t="s">
        <v>35</v>
      </c>
      <c r="CJ7" s="100" t="s">
        <v>35</v>
      </c>
      <c r="CK7" s="104" t="s">
        <v>35</v>
      </c>
      <c r="CL7" s="98" t="s">
        <v>35</v>
      </c>
      <c r="CM7" s="107" t="s">
        <v>35</v>
      </c>
      <c r="CN7" s="128" t="s">
        <v>35</v>
      </c>
      <c r="CO7" s="125" t="s">
        <v>35</v>
      </c>
      <c r="CP7" s="92"/>
      <c r="CQ7" s="93"/>
    </row>
    <row r="8" spans="2:95" s="56" customFormat="1" ht="53" customHeight="1" x14ac:dyDescent="0.2">
      <c r="B8" s="171" t="s">
        <v>115</v>
      </c>
      <c r="C8" s="254" t="s">
        <v>362</v>
      </c>
      <c r="D8" s="166"/>
      <c r="E8" s="171" t="s">
        <v>118</v>
      </c>
      <c r="F8" s="172">
        <v>180000</v>
      </c>
      <c r="G8" s="146"/>
      <c r="H8" s="146"/>
      <c r="I8" s="160">
        <f t="shared" ref="I8:I9" si="0">F8+G8+H8</f>
        <v>180000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61"/>
      <c r="BL8" s="61"/>
      <c r="BM8" s="61"/>
      <c r="BN8" s="62"/>
      <c r="BO8" s="62" t="s">
        <v>35</v>
      </c>
      <c r="BP8" s="62"/>
      <c r="BQ8" s="62"/>
      <c r="BR8" s="63"/>
      <c r="BS8" s="64"/>
      <c r="BT8" s="109"/>
      <c r="BU8" s="69"/>
      <c r="BV8" s="66"/>
      <c r="BW8" s="99" t="s">
        <v>35</v>
      </c>
      <c r="BX8" s="113"/>
      <c r="BY8" s="100"/>
      <c r="BZ8" s="74"/>
      <c r="CA8" s="67"/>
      <c r="CB8" s="116"/>
      <c r="CC8" s="65"/>
      <c r="CD8" s="73"/>
      <c r="CE8" s="119"/>
      <c r="CF8" s="122"/>
      <c r="CG8" s="70" t="s">
        <v>35</v>
      </c>
      <c r="CH8" s="126"/>
      <c r="CI8" s="71" t="s">
        <v>35</v>
      </c>
      <c r="CJ8" s="68"/>
      <c r="CK8" s="72"/>
      <c r="CL8" s="67"/>
      <c r="CM8" s="75"/>
      <c r="CN8" s="129"/>
      <c r="CO8" s="126"/>
      <c r="CP8" s="62"/>
      <c r="CQ8" s="63"/>
    </row>
    <row r="9" spans="2:95" ht="53" customHeight="1" x14ac:dyDescent="0.2">
      <c r="B9" s="19" t="s">
        <v>116</v>
      </c>
      <c r="C9" s="254" t="s">
        <v>367</v>
      </c>
      <c r="D9" s="166"/>
      <c r="E9" s="171" t="s">
        <v>119</v>
      </c>
      <c r="F9" s="172">
        <v>300000</v>
      </c>
      <c r="G9" s="172">
        <v>300000</v>
      </c>
      <c r="H9" s="172">
        <v>300000</v>
      </c>
      <c r="I9" s="160">
        <f t="shared" si="0"/>
        <v>900000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61"/>
      <c r="BL9" s="61"/>
      <c r="BM9" s="61"/>
      <c r="BN9" s="62"/>
      <c r="BO9" s="62" t="s">
        <v>35</v>
      </c>
      <c r="BP9" s="62"/>
      <c r="BQ9" s="62"/>
      <c r="BR9" s="63"/>
      <c r="BS9" s="64"/>
      <c r="BT9" s="109"/>
      <c r="BU9" s="69"/>
      <c r="BV9" s="66"/>
      <c r="BW9" s="99" t="s">
        <v>35</v>
      </c>
      <c r="BX9" s="113"/>
      <c r="BY9" s="100"/>
      <c r="BZ9" s="74"/>
      <c r="CA9" s="67"/>
      <c r="CB9" s="116"/>
      <c r="CC9" s="65"/>
      <c r="CD9" s="73"/>
      <c r="CE9" s="119"/>
      <c r="CF9" s="122"/>
      <c r="CG9" s="70" t="s">
        <v>35</v>
      </c>
      <c r="CH9" s="126"/>
      <c r="CI9" s="71" t="s">
        <v>35</v>
      </c>
      <c r="CJ9" s="68"/>
      <c r="CK9" s="72"/>
      <c r="CL9" s="67"/>
      <c r="CM9" s="75"/>
      <c r="CN9" s="129" t="s">
        <v>35</v>
      </c>
      <c r="CO9" s="126"/>
      <c r="CP9" s="62"/>
      <c r="CQ9" s="63"/>
    </row>
    <row r="10" spans="2:95" ht="41" customHeight="1" x14ac:dyDescent="0.2">
      <c r="B10" s="18"/>
      <c r="C10" s="170"/>
      <c r="D10" s="166"/>
      <c r="E10" s="18"/>
      <c r="F10" s="146"/>
      <c r="G10" s="146"/>
      <c r="H10" s="146"/>
      <c r="I10" s="16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61"/>
      <c r="BL10" s="61"/>
      <c r="BM10" s="61"/>
      <c r="BN10" s="62"/>
      <c r="BO10" s="62"/>
      <c r="BP10" s="62"/>
      <c r="BQ10" s="62"/>
      <c r="BR10" s="63"/>
      <c r="BS10" s="64"/>
      <c r="BT10" s="59"/>
      <c r="BU10" s="62"/>
      <c r="BV10" s="62"/>
      <c r="BW10" s="99"/>
      <c r="BX10" s="113"/>
      <c r="BY10" s="100"/>
      <c r="BZ10" s="74"/>
      <c r="CA10" s="67"/>
      <c r="CB10" s="116"/>
      <c r="CC10" s="65"/>
      <c r="CD10" s="73"/>
      <c r="CE10" s="119"/>
      <c r="CF10" s="122"/>
      <c r="CG10" s="70"/>
      <c r="CH10" s="126"/>
      <c r="CI10" s="71"/>
      <c r="CJ10" s="68"/>
      <c r="CK10" s="72"/>
      <c r="CL10" s="67"/>
      <c r="CM10" s="75"/>
      <c r="CN10" s="129"/>
      <c r="CO10" s="126"/>
      <c r="CP10" s="62"/>
      <c r="CQ10" s="63"/>
    </row>
    <row r="11" spans="2:95" ht="10.5" customHeight="1" x14ac:dyDescent="0.15">
      <c r="B11" s="3"/>
      <c r="C11" s="145"/>
      <c r="D11" s="14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61"/>
      <c r="BL11" s="61"/>
      <c r="BM11" s="61"/>
      <c r="BN11" s="62"/>
      <c r="BO11" s="62"/>
      <c r="BP11" s="6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10.5" customHeight="1" x14ac:dyDescent="0.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61"/>
      <c r="BL12" s="61"/>
      <c r="BM12" s="61"/>
      <c r="BN12" s="62"/>
      <c r="BO12" s="62"/>
      <c r="BP12" s="6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660000</v>
      </c>
      <c r="G17" s="161">
        <f t="shared" ref="G17:I17" si="1">SUM(G7:G16)</f>
        <v>300000</v>
      </c>
      <c r="H17" s="161">
        <f t="shared" si="1"/>
        <v>300000</v>
      </c>
      <c r="I17" s="161">
        <f t="shared" si="1"/>
        <v>1260000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960000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v>1</v>
      </c>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v>1</v>
      </c>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v>1</v>
      </c>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v>1</v>
      </c>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v>1</v>
      </c>
      <c r="BA37" s="142" t="s">
        <v>66</v>
      </c>
      <c r="BD37" s="11"/>
      <c r="BE37" s="11"/>
      <c r="CJ37" s="11"/>
      <c r="CK37" s="11"/>
      <c r="CL37" s="11"/>
      <c r="CM37" s="11"/>
      <c r="CN37" s="11"/>
      <c r="CO37" s="11"/>
      <c r="CP37" s="11"/>
      <c r="CQ37" s="11"/>
      <c r="CR37" s="11"/>
      <c r="CS37" s="11"/>
      <c r="CT37" s="11"/>
      <c r="CU37" s="11"/>
      <c r="CV37" s="11"/>
    </row>
  </sheetData>
  <conditionalFormatting sqref="BC7:CQ17">
    <cfRule type="cellIs" dxfId="15" priority="1" operator="equal">
      <formula>"x"</formula>
    </cfRule>
  </conditionalFormatting>
  <pageMargins left="0.2" right="0.2" top="0.25" bottom="0.25" header="0" footer="0.1"/>
  <pageSetup paperSize="9" scale="74" orientation="landscape"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zoomScale="160" zoomScaleNormal="160" zoomScalePageLayoutView="160" workbookViewId="0">
      <selection activeCell="C8" sqref="C8"/>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1</v>
      </c>
      <c r="D3" s="168" t="s">
        <v>89</v>
      </c>
      <c r="E3" s="56"/>
      <c r="F3" s="252" t="s">
        <v>361</v>
      </c>
      <c r="BC3" s="15" t="s">
        <v>80</v>
      </c>
    </row>
    <row r="4" spans="2:95" ht="47" customHeight="1" thickBot="1" x14ac:dyDescent="0.25">
      <c r="B4" s="57" t="s">
        <v>82</v>
      </c>
      <c r="C4" s="167">
        <v>6</v>
      </c>
      <c r="D4" s="169" t="s">
        <v>120</v>
      </c>
      <c r="E4" s="56"/>
      <c r="F4" s="252" t="s">
        <v>369</v>
      </c>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52" customHeight="1" x14ac:dyDescent="0.2">
      <c r="B7" s="171" t="s">
        <v>123</v>
      </c>
      <c r="C7" s="171" t="s">
        <v>126</v>
      </c>
      <c r="E7" s="171" t="s">
        <v>124</v>
      </c>
      <c r="F7" s="146">
        <v>300000</v>
      </c>
      <c r="G7" s="146">
        <v>375000</v>
      </c>
      <c r="H7" s="146">
        <v>125000</v>
      </c>
      <c r="I7" s="160">
        <f>F7+G7+H7</f>
        <v>800000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c r="BL7" s="91"/>
      <c r="BM7" s="91"/>
      <c r="BN7" s="92"/>
      <c r="BO7" s="92" t="s">
        <v>35</v>
      </c>
      <c r="BP7" s="92"/>
      <c r="BQ7" s="92"/>
      <c r="BR7" s="93"/>
      <c r="BS7" s="94"/>
      <c r="BT7" s="95"/>
      <c r="BU7" s="101"/>
      <c r="BV7" s="97"/>
      <c r="BW7" s="99" t="s">
        <v>35</v>
      </c>
      <c r="BX7" s="113"/>
      <c r="BY7" s="100"/>
      <c r="BZ7" s="106"/>
      <c r="CA7" s="98"/>
      <c r="CB7" s="115"/>
      <c r="CC7" s="96"/>
      <c r="CD7" s="105"/>
      <c r="CE7" s="118"/>
      <c r="CF7" s="121"/>
      <c r="CG7" s="102" t="s">
        <v>35</v>
      </c>
      <c r="CH7" s="125"/>
      <c r="CI7" s="103"/>
      <c r="CJ7" s="100" t="s">
        <v>35</v>
      </c>
      <c r="CK7" s="104"/>
      <c r="CL7" s="98"/>
      <c r="CM7" s="107"/>
      <c r="CN7" s="128"/>
      <c r="CO7" s="125"/>
      <c r="CP7" s="92"/>
      <c r="CQ7" s="93"/>
    </row>
    <row r="8" spans="2:95" s="56" customFormat="1" ht="53" customHeight="1" x14ac:dyDescent="0.2">
      <c r="B8" s="171" t="s">
        <v>121</v>
      </c>
      <c r="C8" s="253" t="s">
        <v>386</v>
      </c>
      <c r="D8" s="166"/>
      <c r="E8" s="171" t="s">
        <v>124</v>
      </c>
      <c r="F8" s="172">
        <v>1580000</v>
      </c>
      <c r="G8" s="172">
        <v>880000</v>
      </c>
      <c r="H8" s="172">
        <v>500000</v>
      </c>
      <c r="I8" s="160">
        <f t="shared" ref="I8:I9" si="0">F8+G8+H8</f>
        <v>2960000</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C8" s="59"/>
      <c r="BD8" s="59"/>
      <c r="BE8" s="60"/>
      <c r="BF8" s="59"/>
      <c r="BG8" s="61"/>
      <c r="BH8" s="61"/>
      <c r="BI8" s="61"/>
      <c r="BJ8" s="61"/>
      <c r="BK8" s="61"/>
      <c r="BL8" s="61"/>
      <c r="BM8" s="61"/>
      <c r="BN8" s="62"/>
      <c r="BO8" s="62" t="s">
        <v>35</v>
      </c>
      <c r="BP8" s="62"/>
      <c r="BQ8" s="62"/>
      <c r="BR8" s="63"/>
      <c r="BS8" s="64"/>
      <c r="BT8" s="109"/>
      <c r="BU8" s="69"/>
      <c r="BV8" s="66"/>
      <c r="BW8" s="99" t="s">
        <v>35</v>
      </c>
      <c r="BX8" s="113"/>
      <c r="BY8" s="100"/>
      <c r="BZ8" s="74"/>
      <c r="CA8" s="67"/>
      <c r="CB8" s="116"/>
      <c r="CC8" s="65"/>
      <c r="CD8" s="73"/>
      <c r="CE8" s="119"/>
      <c r="CF8" s="122"/>
      <c r="CG8" s="70" t="s">
        <v>35</v>
      </c>
      <c r="CH8" s="126"/>
      <c r="CI8" s="71"/>
      <c r="CJ8" s="68"/>
      <c r="CK8" s="72"/>
      <c r="CL8" s="67"/>
      <c r="CM8" s="75"/>
      <c r="CN8" s="129"/>
      <c r="CO8" s="126"/>
      <c r="CP8" s="62"/>
      <c r="CQ8" s="63"/>
    </row>
    <row r="9" spans="2:95" ht="53" customHeight="1" x14ac:dyDescent="0.2">
      <c r="B9" s="19" t="s">
        <v>122</v>
      </c>
      <c r="C9" s="254" t="s">
        <v>368</v>
      </c>
      <c r="D9" s="166"/>
      <c r="E9" s="171" t="s">
        <v>125</v>
      </c>
      <c r="F9" s="172">
        <v>300000</v>
      </c>
      <c r="G9" s="172">
        <v>300000</v>
      </c>
      <c r="H9" s="146"/>
      <c r="I9" s="160">
        <f t="shared" si="0"/>
        <v>600000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61"/>
      <c r="BL9" s="61"/>
      <c r="BM9" s="61"/>
      <c r="BN9" s="62"/>
      <c r="BO9" s="62" t="s">
        <v>35</v>
      </c>
      <c r="BP9" s="62"/>
      <c r="BQ9" s="62"/>
      <c r="BR9" s="63"/>
      <c r="BS9" s="64"/>
      <c r="BT9" s="109"/>
      <c r="BU9" s="69"/>
      <c r="BV9" s="66"/>
      <c r="BW9" s="99" t="s">
        <v>35</v>
      </c>
      <c r="BX9" s="113"/>
      <c r="BY9" s="100"/>
      <c r="BZ9" s="74"/>
      <c r="CA9" s="67"/>
      <c r="CB9" s="116"/>
      <c r="CC9" s="65"/>
      <c r="CD9" s="73"/>
      <c r="CE9" s="119"/>
      <c r="CF9" s="122"/>
      <c r="CG9" s="70" t="s">
        <v>35</v>
      </c>
      <c r="CH9" s="126" t="s">
        <v>35</v>
      </c>
      <c r="CI9" s="71"/>
      <c r="CJ9" s="68"/>
      <c r="CK9" s="72"/>
      <c r="CL9" s="67"/>
      <c r="CM9" s="75"/>
      <c r="CN9" s="129"/>
      <c r="CO9" s="126"/>
      <c r="CP9" s="62"/>
      <c r="CQ9" s="63"/>
    </row>
    <row r="10" spans="2:95" ht="41" customHeight="1" x14ac:dyDescent="0.2">
      <c r="B10" s="18"/>
      <c r="C10" s="170"/>
      <c r="D10" s="166"/>
      <c r="E10" s="18"/>
      <c r="F10" s="146"/>
      <c r="G10" s="146"/>
      <c r="H10" s="146"/>
      <c r="I10" s="25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61"/>
      <c r="BL10" s="61"/>
      <c r="BM10" s="61"/>
      <c r="BN10" s="62"/>
      <c r="BO10" s="62"/>
      <c r="BP10" s="62"/>
      <c r="BQ10" s="62"/>
      <c r="BR10" s="63"/>
      <c r="BS10" s="64"/>
      <c r="BT10" s="59"/>
      <c r="BU10" s="62"/>
      <c r="BV10" s="62"/>
      <c r="BW10" s="99"/>
      <c r="BX10" s="113"/>
      <c r="BY10" s="100"/>
      <c r="BZ10" s="74"/>
      <c r="CA10" s="67"/>
      <c r="CB10" s="116"/>
      <c r="CC10" s="65"/>
      <c r="CD10" s="73"/>
      <c r="CE10" s="119"/>
      <c r="CF10" s="122"/>
      <c r="CG10" s="70"/>
      <c r="CH10" s="126"/>
      <c r="CI10" s="71"/>
      <c r="CJ10" s="68"/>
      <c r="CK10" s="72"/>
      <c r="CL10" s="67"/>
      <c r="CM10" s="75"/>
      <c r="CN10" s="129"/>
      <c r="CO10" s="126"/>
      <c r="CP10" s="62"/>
      <c r="CQ10" s="63"/>
    </row>
    <row r="11" spans="2:95" ht="10.5" customHeight="1" x14ac:dyDescent="0.15">
      <c r="B11" s="3"/>
      <c r="C11" s="145"/>
      <c r="D11" s="14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61"/>
      <c r="BL11" s="61"/>
      <c r="BM11" s="61"/>
      <c r="BN11" s="62"/>
      <c r="BO11" s="62"/>
      <c r="BP11" s="6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10.5" customHeight="1" x14ac:dyDescent="0.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61"/>
      <c r="BL12" s="61"/>
      <c r="BM12" s="61"/>
      <c r="BN12" s="62"/>
      <c r="BO12" s="62"/>
      <c r="BP12" s="6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2180000</v>
      </c>
      <c r="G17" s="161">
        <f t="shared" ref="G17:I17" si="1">SUM(G7:G16)</f>
        <v>1555000</v>
      </c>
      <c r="H17" s="161">
        <f t="shared" si="1"/>
        <v>625000</v>
      </c>
      <c r="I17" s="161">
        <f t="shared" si="1"/>
        <v>4360000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3735000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v>1</v>
      </c>
      <c r="D23" s="143"/>
      <c r="E23" s="11"/>
      <c r="BF23" s="5" t="s">
        <v>5</v>
      </c>
      <c r="BG23" s="4">
        <v>1</v>
      </c>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c r="BI24" s="3"/>
      <c r="BT24" s="52"/>
      <c r="BU24" s="53"/>
      <c r="BV24" s="53"/>
      <c r="BW24" s="53"/>
      <c r="BX24" s="53"/>
      <c r="BY24" s="53"/>
      <c r="BZ24" s="53"/>
      <c r="CA24" s="53"/>
      <c r="CB24" s="53"/>
      <c r="CC24" s="53"/>
      <c r="CD24" s="53"/>
      <c r="CE24" s="54" t="s">
        <v>8</v>
      </c>
      <c r="CF24" s="54"/>
      <c r="CG24" s="53"/>
      <c r="CH24" s="50"/>
    </row>
    <row r="25" spans="2:100" x14ac:dyDescent="0.2">
      <c r="B25" s="21" t="s">
        <v>38</v>
      </c>
      <c r="C25" s="163">
        <v>1</v>
      </c>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v>1</v>
      </c>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v>1</v>
      </c>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v>1</v>
      </c>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v>1</v>
      </c>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v>1</v>
      </c>
      <c r="D33" s="143"/>
      <c r="E33" s="11"/>
      <c r="AY33" s="3">
        <v>3</v>
      </c>
      <c r="AZ33" s="165">
        <v>1</v>
      </c>
      <c r="BA33" s="142" t="s">
        <v>62</v>
      </c>
      <c r="BD33" s="11"/>
      <c r="BE33" s="11"/>
      <c r="CJ33" s="11"/>
      <c r="CK33" s="11"/>
      <c r="CL33" s="11"/>
      <c r="CM33" s="11"/>
      <c r="CN33" s="11"/>
      <c r="CO33" s="11"/>
      <c r="CP33" s="11"/>
      <c r="CQ33" s="11"/>
      <c r="CR33" s="11"/>
      <c r="CS33" s="149"/>
      <c r="CT33" s="150"/>
      <c r="CU33" s="11"/>
      <c r="CV33" s="11"/>
    </row>
    <row r="34" spans="2:100" x14ac:dyDescent="0.15">
      <c r="AY34" s="3">
        <v>4</v>
      </c>
      <c r="AZ34" s="165">
        <v>1</v>
      </c>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v>1</v>
      </c>
      <c r="BA36" s="142" t="s">
        <v>65</v>
      </c>
      <c r="BD36" s="11"/>
      <c r="BE36" s="11"/>
      <c r="CJ36" s="11"/>
      <c r="CK36" s="11"/>
      <c r="CL36" s="11"/>
      <c r="CM36" s="11"/>
      <c r="CN36" s="11"/>
      <c r="CO36" s="11"/>
      <c r="CP36" s="11"/>
      <c r="CQ36" s="11"/>
      <c r="CR36" s="11"/>
      <c r="CS36" s="11"/>
      <c r="CT36" s="11"/>
      <c r="CU36" s="11"/>
      <c r="CV36" s="11"/>
    </row>
    <row r="37" spans="2:100" x14ac:dyDescent="0.2">
      <c r="AY37" s="3">
        <v>7</v>
      </c>
      <c r="AZ37" s="165">
        <v>1</v>
      </c>
      <c r="BA37" s="142" t="s">
        <v>66</v>
      </c>
      <c r="BD37" s="11"/>
      <c r="BE37" s="11"/>
      <c r="CJ37" s="11"/>
      <c r="CK37" s="11"/>
      <c r="CL37" s="11"/>
      <c r="CM37" s="11"/>
      <c r="CN37" s="11"/>
      <c r="CO37" s="11"/>
      <c r="CP37" s="11"/>
      <c r="CQ37" s="11"/>
      <c r="CR37" s="11"/>
      <c r="CS37" s="11"/>
      <c r="CT37" s="11"/>
      <c r="CU37" s="11"/>
      <c r="CV37" s="11"/>
    </row>
  </sheetData>
  <conditionalFormatting sqref="BC7:CQ17">
    <cfRule type="cellIs" dxfId="14" priority="1" operator="equal">
      <formula>"x"</formula>
    </cfRule>
  </conditionalFormatting>
  <pageMargins left="0.2" right="0.2" top="0.25" bottom="0.25" header="0" footer="0.1"/>
  <pageSetup paperSize="9" scale="74" orientation="landscape"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CV37"/>
  <sheetViews>
    <sheetView topLeftCell="A3" zoomScale="160" zoomScaleNormal="160" zoomScalePageLayoutView="160" workbookViewId="0">
      <selection activeCell="C9" sqref="C9"/>
    </sheetView>
  </sheetViews>
  <sheetFormatPr baseColWidth="10" defaultColWidth="9.6640625" defaultRowHeight="11" x14ac:dyDescent="0.2"/>
  <cols>
    <col min="1" max="1" width="2.5" style="1" customWidth="1"/>
    <col min="2" max="2" width="41" style="1" bestFit="1" customWidth="1"/>
    <col min="3" max="3" width="36.5" style="1" customWidth="1"/>
    <col min="4" max="4" width="24.83203125" style="1" customWidth="1"/>
    <col min="5" max="5" width="16.1640625" style="1" customWidth="1"/>
    <col min="6" max="9" width="9" style="1" customWidth="1"/>
    <col min="10" max="10" width="11" style="1" hidden="1" customWidth="1"/>
    <col min="11" max="49" width="1.33203125" style="1" hidden="1" customWidth="1"/>
    <col min="50" max="52" width="1.83203125" style="1" customWidth="1"/>
    <col min="53" max="95" width="1.33203125" style="1" customWidth="1"/>
    <col min="96" max="16384" width="9.6640625" style="1"/>
  </cols>
  <sheetData>
    <row r="1" spans="2:95" x14ac:dyDescent="0.2">
      <c r="B1" s="157" t="s">
        <v>83</v>
      </c>
    </row>
    <row r="2" spans="2:95" ht="12" thickBot="1" x14ac:dyDescent="0.25">
      <c r="B2" s="15" t="s">
        <v>41</v>
      </c>
    </row>
    <row r="3" spans="2:95" ht="22" customHeight="1" thickBot="1" x14ac:dyDescent="0.25">
      <c r="B3" s="58" t="s">
        <v>42</v>
      </c>
      <c r="C3" s="88">
        <v>1</v>
      </c>
      <c r="D3" s="168" t="s">
        <v>89</v>
      </c>
      <c r="E3" s="56"/>
      <c r="BC3" s="15" t="s">
        <v>80</v>
      </c>
    </row>
    <row r="4" spans="2:95" ht="47" customHeight="1" thickBot="1" x14ac:dyDescent="0.25">
      <c r="B4" s="57" t="s">
        <v>82</v>
      </c>
      <c r="C4" s="167">
        <v>7</v>
      </c>
      <c r="D4" s="169" t="s">
        <v>127</v>
      </c>
      <c r="E4" s="56"/>
      <c r="BC4" s="1" t="s">
        <v>43</v>
      </c>
    </row>
    <row r="5" spans="2:95" ht="12" thickBot="1" x14ac:dyDescent="0.25">
      <c r="B5" s="9" t="s">
        <v>22</v>
      </c>
      <c r="C5" s="10"/>
      <c r="D5" s="10"/>
      <c r="E5" s="10"/>
      <c r="F5" s="10"/>
      <c r="G5" s="10"/>
      <c r="H5" s="10"/>
      <c r="I5" s="10"/>
      <c r="J5" s="10"/>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2" t="s">
        <v>39</v>
      </c>
      <c r="AY5" s="13"/>
      <c r="AZ5" s="14"/>
      <c r="BC5" s="130">
        <v>1</v>
      </c>
      <c r="BD5" s="132">
        <v>2</v>
      </c>
      <c r="BE5" s="133">
        <v>3</v>
      </c>
      <c r="BF5" s="135">
        <v>4</v>
      </c>
      <c r="BG5" s="136"/>
      <c r="BH5" s="136"/>
      <c r="BI5" s="136"/>
      <c r="BJ5" s="136"/>
      <c r="BK5" s="136"/>
      <c r="BL5" s="136"/>
      <c r="BM5" s="136"/>
      <c r="BN5" s="136"/>
      <c r="BO5" s="136"/>
      <c r="BP5" s="136"/>
      <c r="BQ5" s="136"/>
      <c r="BR5" s="137"/>
      <c r="BS5" s="41"/>
      <c r="BT5" s="9" t="s">
        <v>36</v>
      </c>
      <c r="BU5" s="10"/>
      <c r="BV5" s="10"/>
      <c r="BW5" s="10"/>
      <c r="BX5" s="10"/>
      <c r="BY5" s="10"/>
      <c r="BZ5" s="10"/>
      <c r="CA5" s="10"/>
      <c r="CB5" s="10"/>
      <c r="CC5" s="10"/>
      <c r="CD5" s="10"/>
      <c r="CE5" s="10"/>
      <c r="CF5" s="10"/>
      <c r="CG5" s="10"/>
      <c r="CH5" s="10"/>
      <c r="CI5" s="10"/>
      <c r="CJ5" s="10"/>
      <c r="CK5" s="10"/>
      <c r="CL5" s="10"/>
      <c r="CM5" s="10"/>
      <c r="CN5" s="10"/>
      <c r="CO5" s="10"/>
      <c r="CP5" s="10"/>
      <c r="CQ5" s="7"/>
    </row>
    <row r="6" spans="2:95" ht="66" x14ac:dyDescent="0.2">
      <c r="B6" s="151" t="s">
        <v>40</v>
      </c>
      <c r="C6" s="159" t="s">
        <v>99</v>
      </c>
      <c r="D6" s="159" t="s">
        <v>18</v>
      </c>
      <c r="E6" s="152" t="s">
        <v>81</v>
      </c>
      <c r="F6" s="152" t="s">
        <v>92</v>
      </c>
      <c r="G6" s="152" t="s">
        <v>93</v>
      </c>
      <c r="H6" s="152" t="s">
        <v>94</v>
      </c>
      <c r="I6" s="152" t="s">
        <v>98</v>
      </c>
      <c r="J6" s="152" t="s">
        <v>16</v>
      </c>
      <c r="K6" s="153">
        <v>1</v>
      </c>
      <c r="L6" s="153">
        <v>2</v>
      </c>
      <c r="M6" s="153">
        <v>3</v>
      </c>
      <c r="N6" s="153">
        <v>4</v>
      </c>
      <c r="O6" s="153">
        <v>5</v>
      </c>
      <c r="P6" s="153">
        <v>6</v>
      </c>
      <c r="Q6" s="153">
        <v>7</v>
      </c>
      <c r="R6" s="153">
        <v>8</v>
      </c>
      <c r="S6" s="153">
        <v>9</v>
      </c>
      <c r="T6" s="153">
        <v>10</v>
      </c>
      <c r="U6" s="153">
        <v>11</v>
      </c>
      <c r="V6" s="153">
        <v>12</v>
      </c>
      <c r="W6" s="153">
        <v>13</v>
      </c>
      <c r="X6" s="153">
        <v>14</v>
      </c>
      <c r="Y6" s="153">
        <v>15</v>
      </c>
      <c r="Z6" s="153">
        <v>16</v>
      </c>
      <c r="AA6" s="153">
        <v>17</v>
      </c>
      <c r="AB6" s="153">
        <v>18</v>
      </c>
      <c r="AC6" s="153">
        <v>19</v>
      </c>
      <c r="AD6" s="153">
        <v>20</v>
      </c>
      <c r="AE6" s="153">
        <v>21</v>
      </c>
      <c r="AF6" s="153">
        <v>22</v>
      </c>
      <c r="AG6" s="153">
        <v>23</v>
      </c>
      <c r="AH6" s="153">
        <v>24</v>
      </c>
      <c r="AI6" s="153">
        <v>25</v>
      </c>
      <c r="AJ6" s="153">
        <v>26</v>
      </c>
      <c r="AK6" s="153">
        <v>27</v>
      </c>
      <c r="AL6" s="153">
        <v>28</v>
      </c>
      <c r="AM6" s="153">
        <v>29</v>
      </c>
      <c r="AN6" s="153">
        <v>30</v>
      </c>
      <c r="AO6" s="153">
        <v>31</v>
      </c>
      <c r="AP6" s="153">
        <v>32</v>
      </c>
      <c r="AQ6" s="153">
        <v>33</v>
      </c>
      <c r="AR6" s="153">
        <v>34</v>
      </c>
      <c r="AS6" s="153">
        <v>35</v>
      </c>
      <c r="AT6" s="153">
        <v>36</v>
      </c>
      <c r="AU6" s="153">
        <v>37</v>
      </c>
      <c r="AV6" s="153">
        <v>38</v>
      </c>
      <c r="AW6" s="153">
        <v>39</v>
      </c>
      <c r="AX6" s="154" t="s">
        <v>19</v>
      </c>
      <c r="AY6" s="155" t="s">
        <v>20</v>
      </c>
      <c r="AZ6" s="156" t="s">
        <v>21</v>
      </c>
      <c r="BC6" s="131">
        <v>1.1000000000000001</v>
      </c>
      <c r="BD6" s="55">
        <v>2.1</v>
      </c>
      <c r="BE6" s="134">
        <v>3.1</v>
      </c>
      <c r="BF6" s="138" t="s">
        <v>67</v>
      </c>
      <c r="BG6" s="139" t="s">
        <v>68</v>
      </c>
      <c r="BH6" s="139" t="s">
        <v>69</v>
      </c>
      <c r="BI6" s="139" t="s">
        <v>70</v>
      </c>
      <c r="BJ6" s="139" t="s">
        <v>71</v>
      </c>
      <c r="BK6" s="139" t="s">
        <v>72</v>
      </c>
      <c r="BL6" s="139" t="s">
        <v>73</v>
      </c>
      <c r="BM6" s="139" t="s">
        <v>74</v>
      </c>
      <c r="BN6" s="140" t="s">
        <v>75</v>
      </c>
      <c r="BO6" s="140" t="s">
        <v>76</v>
      </c>
      <c r="BP6" s="140" t="s">
        <v>77</v>
      </c>
      <c r="BQ6" s="140" t="s">
        <v>78</v>
      </c>
      <c r="BR6" s="141" t="s">
        <v>79</v>
      </c>
      <c r="BS6" s="40"/>
      <c r="BT6" s="47">
        <v>1</v>
      </c>
      <c r="BU6" s="35">
        <v>2</v>
      </c>
      <c r="BV6" s="29">
        <v>3</v>
      </c>
      <c r="BW6" s="31">
        <v>4</v>
      </c>
      <c r="BX6" s="112">
        <v>5</v>
      </c>
      <c r="BY6" s="34">
        <v>6</v>
      </c>
      <c r="BZ6" s="32">
        <v>7</v>
      </c>
      <c r="CA6" s="30">
        <v>8</v>
      </c>
      <c r="CB6" s="114">
        <v>9</v>
      </c>
      <c r="CC6" s="28">
        <v>10</v>
      </c>
      <c r="CD6" s="39">
        <v>11</v>
      </c>
      <c r="CE6" s="117">
        <v>12</v>
      </c>
      <c r="CF6" s="120">
        <v>13</v>
      </c>
      <c r="CG6" s="36">
        <v>14</v>
      </c>
      <c r="CH6" s="124">
        <v>15</v>
      </c>
      <c r="CI6" s="37">
        <v>16</v>
      </c>
      <c r="CJ6" s="34">
        <v>17</v>
      </c>
      <c r="CK6" s="38">
        <v>18</v>
      </c>
      <c r="CL6" s="30">
        <v>19</v>
      </c>
      <c r="CM6" s="33">
        <v>20</v>
      </c>
      <c r="CN6" s="127">
        <v>21</v>
      </c>
      <c r="CO6" s="124">
        <v>22</v>
      </c>
      <c r="CP6" s="110">
        <v>23</v>
      </c>
      <c r="CQ6" s="111">
        <v>24</v>
      </c>
    </row>
    <row r="7" spans="2:95" s="56" customFormat="1" ht="52" customHeight="1" x14ac:dyDescent="0.2">
      <c r="B7" s="171" t="s">
        <v>128</v>
      </c>
      <c r="C7" s="253" t="s">
        <v>370</v>
      </c>
      <c r="E7" s="171" t="s">
        <v>129</v>
      </c>
      <c r="F7" s="146">
        <v>1750000</v>
      </c>
      <c r="G7" s="146"/>
      <c r="H7" s="146"/>
      <c r="I7" s="160">
        <f>F7+G7+H7</f>
        <v>1750000</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C7" s="89"/>
      <c r="BD7" s="89"/>
      <c r="BE7" s="90"/>
      <c r="BF7" s="89"/>
      <c r="BG7" s="91"/>
      <c r="BH7" s="91"/>
      <c r="BI7" s="91"/>
      <c r="BJ7" s="91"/>
      <c r="BK7" s="91" t="s">
        <v>35</v>
      </c>
      <c r="BL7" s="91"/>
      <c r="BM7" s="91"/>
      <c r="BN7" s="92"/>
      <c r="BO7" s="92" t="s">
        <v>35</v>
      </c>
      <c r="BP7" s="92" t="s">
        <v>35</v>
      </c>
      <c r="BQ7" s="92"/>
      <c r="BR7" s="93"/>
      <c r="BS7" s="94"/>
      <c r="BT7" s="95"/>
      <c r="BU7" s="101"/>
      <c r="BV7" s="97"/>
      <c r="BW7" s="99" t="s">
        <v>35</v>
      </c>
      <c r="BX7" s="113"/>
      <c r="BY7" s="100"/>
      <c r="BZ7" s="106"/>
      <c r="CA7" s="98"/>
      <c r="CB7" s="115"/>
      <c r="CC7" s="96"/>
      <c r="CD7" s="105"/>
      <c r="CE7" s="118"/>
      <c r="CF7" s="121"/>
      <c r="CG7" s="102" t="s">
        <v>35</v>
      </c>
      <c r="CH7" s="125"/>
      <c r="CI7" s="103" t="s">
        <v>35</v>
      </c>
      <c r="CJ7" s="100"/>
      <c r="CK7" s="104"/>
      <c r="CL7" s="98"/>
      <c r="CM7" s="107"/>
      <c r="CN7" s="128" t="s">
        <v>35</v>
      </c>
      <c r="CO7" s="125"/>
      <c r="CP7" s="92"/>
      <c r="CQ7" s="93"/>
    </row>
    <row r="8" spans="2:95" s="56" customFormat="1" ht="53" customHeight="1" x14ac:dyDescent="0.2">
      <c r="B8" s="18" t="s">
        <v>395</v>
      </c>
      <c r="C8" s="170" t="s">
        <v>104</v>
      </c>
      <c r="D8" s="166"/>
      <c r="E8" s="18" t="s">
        <v>55</v>
      </c>
      <c r="F8" s="146">
        <v>200000</v>
      </c>
      <c r="G8" s="146">
        <v>50000</v>
      </c>
      <c r="H8" s="146">
        <v>50000</v>
      </c>
      <c r="I8" s="160">
        <f>F8+G8+H8</f>
        <v>300000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1"/>
      <c r="BB8" s="1"/>
      <c r="BC8" s="59"/>
      <c r="BD8" s="59"/>
      <c r="BE8" s="60"/>
      <c r="BF8" s="59"/>
      <c r="BG8" s="61"/>
      <c r="BH8" s="61"/>
      <c r="BI8" s="61"/>
      <c r="BJ8" s="61"/>
      <c r="BK8" s="61"/>
      <c r="BL8" s="61"/>
      <c r="BM8" s="61" t="s">
        <v>35</v>
      </c>
      <c r="BN8" s="62" t="s">
        <v>35</v>
      </c>
      <c r="BO8" s="62" t="s">
        <v>35</v>
      </c>
      <c r="BP8" s="62"/>
      <c r="BQ8" s="62"/>
      <c r="BR8" s="63"/>
      <c r="BS8" s="64"/>
      <c r="BT8" s="59"/>
      <c r="BU8" s="62"/>
      <c r="BV8" s="62"/>
      <c r="BW8" s="99" t="s">
        <v>35</v>
      </c>
      <c r="BX8" s="113"/>
      <c r="BY8" s="100"/>
      <c r="BZ8" s="74"/>
      <c r="CA8" s="67"/>
      <c r="CB8" s="116"/>
      <c r="CC8" s="65"/>
      <c r="CD8" s="73"/>
      <c r="CE8" s="119"/>
      <c r="CF8" s="122"/>
      <c r="CG8" s="70" t="s">
        <v>35</v>
      </c>
      <c r="CH8" s="126"/>
      <c r="CI8" s="71" t="s">
        <v>35</v>
      </c>
      <c r="CJ8" s="68" t="s">
        <v>35</v>
      </c>
      <c r="CK8" s="72"/>
      <c r="CL8" s="67"/>
      <c r="CM8" s="75"/>
      <c r="CN8" s="129" t="s">
        <v>35</v>
      </c>
      <c r="CO8" s="126"/>
      <c r="CP8" s="62"/>
      <c r="CQ8" s="63"/>
    </row>
    <row r="9" spans="2:95" ht="53" customHeight="1" x14ac:dyDescent="0.2">
      <c r="B9" s="19"/>
      <c r="C9" s="19"/>
      <c r="D9" s="166"/>
      <c r="E9" s="171"/>
      <c r="F9" s="146"/>
      <c r="G9" s="146"/>
      <c r="H9" s="146"/>
      <c r="I9" s="160">
        <f t="shared" ref="I9" si="0">F9+G9+H9</f>
        <v>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C9" s="59"/>
      <c r="BD9" s="59"/>
      <c r="BE9" s="60"/>
      <c r="BF9" s="59"/>
      <c r="BG9" s="61"/>
      <c r="BH9" s="61"/>
      <c r="BI9" s="61"/>
      <c r="BJ9" s="61"/>
      <c r="BK9" s="61"/>
      <c r="BL9" s="61"/>
      <c r="BM9" s="61"/>
      <c r="BN9" s="62"/>
      <c r="BO9" s="62"/>
      <c r="BP9" s="62"/>
      <c r="BQ9" s="62"/>
      <c r="BR9" s="63"/>
      <c r="BS9" s="64"/>
      <c r="BT9" s="109"/>
      <c r="BU9" s="69"/>
      <c r="BV9" s="66"/>
      <c r="BW9" s="99"/>
      <c r="BX9" s="113"/>
      <c r="BY9" s="100"/>
      <c r="BZ9" s="74"/>
      <c r="CA9" s="67"/>
      <c r="CB9" s="116"/>
      <c r="CC9" s="65"/>
      <c r="CD9" s="73"/>
      <c r="CE9" s="119"/>
      <c r="CF9" s="122"/>
      <c r="CG9" s="70"/>
      <c r="CH9" s="126"/>
      <c r="CI9" s="71"/>
      <c r="CJ9" s="68"/>
      <c r="CK9" s="72"/>
      <c r="CL9" s="67"/>
      <c r="CM9" s="75"/>
      <c r="CN9" s="129"/>
      <c r="CO9" s="126"/>
      <c r="CP9" s="62"/>
      <c r="CQ9" s="63"/>
    </row>
    <row r="10" spans="2:95" ht="41" customHeight="1" x14ac:dyDescent="0.2">
      <c r="B10" s="18"/>
      <c r="C10" s="170"/>
      <c r="D10" s="166"/>
      <c r="E10" s="18"/>
      <c r="F10" s="146"/>
      <c r="G10" s="146"/>
      <c r="H10" s="146"/>
      <c r="I10" s="160"/>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C10" s="59"/>
      <c r="BD10" s="59"/>
      <c r="BE10" s="60"/>
      <c r="BF10" s="59"/>
      <c r="BG10" s="61"/>
      <c r="BH10" s="61"/>
      <c r="BI10" s="61"/>
      <c r="BJ10" s="61"/>
      <c r="BK10" s="61"/>
      <c r="BL10" s="61"/>
      <c r="BM10" s="61"/>
      <c r="BN10" s="62"/>
      <c r="BO10" s="62"/>
      <c r="BP10" s="62"/>
      <c r="BQ10" s="62"/>
      <c r="BR10" s="63"/>
      <c r="BS10" s="64"/>
      <c r="BT10" s="59"/>
      <c r="BU10" s="62"/>
      <c r="BV10" s="62"/>
      <c r="BW10" s="99"/>
      <c r="BX10" s="113"/>
      <c r="BY10" s="100"/>
      <c r="BZ10" s="74"/>
      <c r="CA10" s="67"/>
      <c r="CB10" s="116"/>
      <c r="CC10" s="65"/>
      <c r="CD10" s="73"/>
      <c r="CE10" s="119"/>
      <c r="CF10" s="122"/>
      <c r="CG10" s="70"/>
      <c r="CH10" s="126"/>
      <c r="CI10" s="71"/>
      <c r="CJ10" s="68"/>
      <c r="CK10" s="72"/>
      <c r="CL10" s="67"/>
      <c r="CM10" s="75"/>
      <c r="CN10" s="129"/>
      <c r="CO10" s="126"/>
      <c r="CP10" s="62"/>
      <c r="CQ10" s="63"/>
    </row>
    <row r="11" spans="2:95" ht="10.5" customHeight="1" x14ac:dyDescent="0.15">
      <c r="B11" s="3"/>
      <c r="C11" s="145"/>
      <c r="D11" s="14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C11" s="59"/>
      <c r="BD11" s="59"/>
      <c r="BE11" s="60"/>
      <c r="BF11" s="59"/>
      <c r="BG11" s="61"/>
      <c r="BH11" s="61"/>
      <c r="BI11" s="61"/>
      <c r="BJ11" s="61"/>
      <c r="BK11" s="61"/>
      <c r="BL11" s="61"/>
      <c r="BM11" s="61"/>
      <c r="BN11" s="62"/>
      <c r="BO11" s="62"/>
      <c r="BP11" s="62"/>
      <c r="BQ11" s="62"/>
      <c r="BR11" s="63"/>
      <c r="BS11" s="64"/>
      <c r="BT11" s="59"/>
      <c r="BU11" s="62"/>
      <c r="BV11" s="62"/>
      <c r="BW11" s="121"/>
      <c r="BX11" s="121"/>
      <c r="BY11" s="121"/>
      <c r="BZ11" s="122"/>
      <c r="CA11" s="122"/>
      <c r="CB11" s="122"/>
      <c r="CC11" s="122"/>
      <c r="CD11" s="122"/>
      <c r="CE11" s="122"/>
      <c r="CF11" s="122"/>
      <c r="CG11" s="122"/>
      <c r="CH11" s="122"/>
      <c r="CI11" s="122"/>
      <c r="CJ11" s="122"/>
      <c r="CK11" s="122"/>
      <c r="CL11" s="122"/>
      <c r="CM11" s="122"/>
      <c r="CN11" s="122"/>
      <c r="CO11" s="122"/>
      <c r="CP11" s="122"/>
      <c r="CQ11" s="63"/>
    </row>
    <row r="12" spans="2:95" ht="10.5" customHeight="1" x14ac:dyDescent="0.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C12" s="59"/>
      <c r="BD12" s="59"/>
      <c r="BE12" s="60"/>
      <c r="BF12" s="59"/>
      <c r="BG12" s="61"/>
      <c r="BH12" s="61"/>
      <c r="BI12" s="61"/>
      <c r="BJ12" s="61"/>
      <c r="BK12" s="61"/>
      <c r="BL12" s="61"/>
      <c r="BM12" s="61"/>
      <c r="BN12" s="62"/>
      <c r="BO12" s="62"/>
      <c r="BP12" s="62"/>
      <c r="BQ12" s="62"/>
      <c r="BR12" s="63"/>
      <c r="BS12" s="64"/>
      <c r="BT12" s="59"/>
      <c r="BU12" s="62"/>
      <c r="BV12" s="62"/>
      <c r="BW12" s="121"/>
      <c r="BX12" s="121"/>
      <c r="BY12" s="121"/>
      <c r="BZ12" s="122"/>
      <c r="CA12" s="122"/>
      <c r="CB12" s="122"/>
      <c r="CC12" s="122"/>
      <c r="CD12" s="122"/>
      <c r="CE12" s="122"/>
      <c r="CF12" s="122"/>
      <c r="CG12" s="122"/>
      <c r="CH12" s="122"/>
      <c r="CI12" s="122"/>
      <c r="CJ12" s="122"/>
      <c r="CK12" s="122"/>
      <c r="CL12" s="122"/>
      <c r="CM12" s="122"/>
      <c r="CN12" s="122"/>
      <c r="CO12" s="122"/>
      <c r="CP12" s="122"/>
      <c r="CQ12" s="63"/>
    </row>
    <row r="13" spans="2:95" ht="10.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C13" s="59"/>
      <c r="BD13" s="59"/>
      <c r="BE13" s="60"/>
      <c r="BF13" s="59"/>
      <c r="BG13" s="61"/>
      <c r="BH13" s="61"/>
      <c r="BI13" s="61"/>
      <c r="BJ13" s="61"/>
      <c r="BK13" s="61"/>
      <c r="BL13" s="61"/>
      <c r="BM13" s="61"/>
      <c r="BN13" s="62"/>
      <c r="BO13" s="62"/>
      <c r="BP13" s="62"/>
      <c r="BQ13" s="62"/>
      <c r="BR13" s="63"/>
      <c r="BS13" s="64"/>
      <c r="BT13" s="59"/>
      <c r="BU13" s="62"/>
      <c r="BV13" s="62"/>
      <c r="BW13" s="121"/>
      <c r="BX13" s="121"/>
      <c r="BY13" s="121"/>
      <c r="BZ13" s="122"/>
      <c r="CA13" s="122"/>
      <c r="CB13" s="122"/>
      <c r="CC13" s="122"/>
      <c r="CD13" s="122"/>
      <c r="CE13" s="122"/>
      <c r="CF13" s="122"/>
      <c r="CG13" s="122"/>
      <c r="CH13" s="122"/>
      <c r="CI13" s="122"/>
      <c r="CJ13" s="122"/>
      <c r="CK13" s="122"/>
      <c r="CL13" s="122"/>
      <c r="CM13" s="122"/>
      <c r="CN13" s="122"/>
      <c r="CO13" s="122"/>
      <c r="CP13" s="122"/>
      <c r="CQ13" s="63"/>
    </row>
    <row r="14" spans="2:95" ht="10.5" customHeigh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C14" s="59"/>
      <c r="BD14" s="59"/>
      <c r="BE14" s="60"/>
      <c r="BF14" s="59"/>
      <c r="BG14" s="61"/>
      <c r="BH14" s="61"/>
      <c r="BI14" s="61"/>
      <c r="BJ14" s="61"/>
      <c r="BK14" s="61"/>
      <c r="BL14" s="61"/>
      <c r="BM14" s="61"/>
      <c r="BN14" s="62"/>
      <c r="BO14" s="62"/>
      <c r="BP14" s="62"/>
      <c r="BQ14" s="62"/>
      <c r="BR14" s="63"/>
      <c r="BS14" s="64"/>
      <c r="BT14" s="59"/>
      <c r="BU14" s="62"/>
      <c r="BV14" s="62"/>
      <c r="BW14" s="121"/>
      <c r="BX14" s="121"/>
      <c r="BY14" s="121"/>
      <c r="BZ14" s="122"/>
      <c r="CA14" s="122"/>
      <c r="CB14" s="122"/>
      <c r="CC14" s="122"/>
      <c r="CD14" s="122"/>
      <c r="CE14" s="122"/>
      <c r="CF14" s="122"/>
      <c r="CG14" s="122"/>
      <c r="CH14" s="122"/>
      <c r="CI14" s="122"/>
      <c r="CJ14" s="122"/>
      <c r="CK14" s="122"/>
      <c r="CL14" s="122"/>
      <c r="CM14" s="122"/>
      <c r="CN14" s="122"/>
      <c r="CO14" s="122"/>
      <c r="CP14" s="122"/>
      <c r="CQ14" s="63"/>
    </row>
    <row r="15" spans="2:95" ht="10.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C15" s="59"/>
      <c r="BD15" s="59"/>
      <c r="BE15" s="60"/>
      <c r="BF15" s="59"/>
      <c r="BG15" s="61"/>
      <c r="BH15" s="61"/>
      <c r="BI15" s="61"/>
      <c r="BJ15" s="61"/>
      <c r="BK15" s="61"/>
      <c r="BL15" s="61"/>
      <c r="BM15" s="61"/>
      <c r="BN15" s="62"/>
      <c r="BO15" s="62"/>
      <c r="BP15" s="62"/>
      <c r="BQ15" s="62"/>
      <c r="BR15" s="63"/>
      <c r="BS15" s="64"/>
      <c r="BT15" s="59"/>
      <c r="BU15" s="62"/>
      <c r="BV15" s="62"/>
      <c r="BW15" s="122"/>
      <c r="BX15" s="122"/>
      <c r="BY15" s="122"/>
      <c r="BZ15" s="122"/>
      <c r="CA15" s="122"/>
      <c r="CB15" s="122"/>
      <c r="CC15" s="122"/>
      <c r="CD15" s="122"/>
      <c r="CE15" s="122"/>
      <c r="CF15" s="122"/>
      <c r="CG15" s="122"/>
      <c r="CH15" s="122"/>
      <c r="CI15" s="122"/>
      <c r="CJ15" s="122"/>
      <c r="CK15" s="122"/>
      <c r="CL15" s="122"/>
      <c r="CM15" s="122"/>
      <c r="CN15" s="122"/>
      <c r="CO15" s="122"/>
      <c r="CP15" s="122"/>
      <c r="CQ15" s="63"/>
    </row>
    <row r="16" spans="2:95" ht="10.5" customHeight="1" thickBot="1"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C16" s="76"/>
      <c r="BD16" s="76"/>
      <c r="BE16" s="77"/>
      <c r="BF16" s="76"/>
      <c r="BG16" s="78"/>
      <c r="BH16" s="78"/>
      <c r="BI16" s="78"/>
      <c r="BJ16" s="78"/>
      <c r="BK16" s="78"/>
      <c r="BL16" s="78"/>
      <c r="BM16" s="78"/>
      <c r="BN16" s="79"/>
      <c r="BO16" s="79"/>
      <c r="BP16" s="79"/>
      <c r="BQ16" s="79"/>
      <c r="BR16" s="80"/>
      <c r="BS16" s="64"/>
      <c r="BT16" s="76"/>
      <c r="BU16" s="79"/>
      <c r="BV16" s="79"/>
      <c r="BW16" s="123"/>
      <c r="BX16" s="123"/>
      <c r="BY16" s="123"/>
      <c r="BZ16" s="123"/>
      <c r="CA16" s="123"/>
      <c r="CB16" s="123"/>
      <c r="CC16" s="123"/>
      <c r="CD16" s="123"/>
      <c r="CE16" s="123"/>
      <c r="CF16" s="123"/>
      <c r="CG16" s="123"/>
      <c r="CH16" s="123"/>
      <c r="CI16" s="123"/>
      <c r="CJ16" s="123"/>
      <c r="CK16" s="123"/>
      <c r="CL16" s="123"/>
      <c r="CM16" s="123"/>
      <c r="CN16" s="123"/>
      <c r="CO16" s="123"/>
      <c r="CP16" s="123"/>
      <c r="CQ16" s="80"/>
    </row>
    <row r="17" spans="2:100" ht="10.5" customHeight="1" thickBot="1" x14ac:dyDescent="0.25">
      <c r="B17" s="46"/>
      <c r="C17" s="44"/>
      <c r="D17" s="44"/>
      <c r="E17" s="161" t="s">
        <v>44</v>
      </c>
      <c r="F17" s="161">
        <f>SUM(F7:F16)</f>
        <v>1950000</v>
      </c>
      <c r="G17" s="161">
        <f t="shared" ref="G17:I17" si="1">SUM(G7:G16)</f>
        <v>50000</v>
      </c>
      <c r="H17" s="161">
        <f t="shared" si="1"/>
        <v>50000</v>
      </c>
      <c r="I17" s="161">
        <f t="shared" si="1"/>
        <v>2050000</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5"/>
      <c r="BB17" s="43"/>
      <c r="BC17" s="81"/>
      <c r="BD17" s="81"/>
      <c r="BE17" s="82"/>
      <c r="BF17" s="81"/>
      <c r="BG17" s="83"/>
      <c r="BH17" s="83"/>
      <c r="BI17" s="83"/>
      <c r="BJ17" s="83"/>
      <c r="BK17" s="83"/>
      <c r="BL17" s="83"/>
      <c r="BM17" s="83"/>
      <c r="BN17" s="84"/>
      <c r="BO17" s="84"/>
      <c r="BP17" s="84"/>
      <c r="BQ17" s="84"/>
      <c r="BR17" s="85"/>
      <c r="BS17" s="86"/>
      <c r="BT17" s="81"/>
      <c r="BU17" s="84"/>
      <c r="BV17" s="84"/>
      <c r="BW17" s="158"/>
      <c r="BX17" s="158"/>
      <c r="BY17" s="158"/>
      <c r="BZ17" s="158"/>
      <c r="CA17" s="158"/>
      <c r="CB17" s="158"/>
      <c r="CC17" s="158"/>
      <c r="CD17" s="158"/>
      <c r="CE17" s="158"/>
      <c r="CF17" s="158"/>
      <c r="CG17" s="158"/>
      <c r="CH17" s="158"/>
      <c r="CI17" s="158"/>
      <c r="CJ17" s="158"/>
      <c r="CK17" s="158"/>
      <c r="CL17" s="158"/>
      <c r="CM17" s="158"/>
      <c r="CN17" s="158"/>
      <c r="CO17" s="158"/>
      <c r="CP17" s="158"/>
      <c r="CQ17" s="87"/>
    </row>
    <row r="18" spans="2:100" x14ac:dyDescent="0.2">
      <c r="E18" s="17" t="s">
        <v>353</v>
      </c>
      <c r="G18" s="215">
        <f>F17+G17</f>
        <v>2000000</v>
      </c>
      <c r="BT18" s="11"/>
      <c r="BU18" s="11"/>
      <c r="BV18" s="11"/>
      <c r="BW18" s="11"/>
    </row>
    <row r="19" spans="2:100" x14ac:dyDescent="0.2">
      <c r="B19" s="48" t="s">
        <v>84</v>
      </c>
      <c r="C19" s="11"/>
      <c r="D19" s="11"/>
      <c r="E19" s="11"/>
      <c r="BC19" s="1" t="s">
        <v>87</v>
      </c>
      <c r="BI19" s="2"/>
      <c r="BT19" s="16"/>
      <c r="BU19" s="16"/>
      <c r="BV19" s="16"/>
      <c r="BW19" s="16"/>
      <c r="BX19" s="16"/>
      <c r="BY19" s="16"/>
      <c r="BZ19" s="16"/>
      <c r="CA19" s="16"/>
      <c r="CB19" s="16"/>
      <c r="CC19" s="16"/>
      <c r="CD19" s="16"/>
      <c r="CE19" s="16"/>
      <c r="CF19" s="16"/>
      <c r="CH19" s="17" t="s">
        <v>85</v>
      </c>
    </row>
    <row r="20" spans="2:100" x14ac:dyDescent="0.2">
      <c r="B20" s="49" t="s">
        <v>1</v>
      </c>
      <c r="C20" s="50"/>
      <c r="D20" s="144"/>
      <c r="E20" s="144"/>
      <c r="BF20" s="17" t="s">
        <v>0</v>
      </c>
      <c r="BG20" s="2"/>
      <c r="BI20" s="20" t="s">
        <v>6</v>
      </c>
      <c r="BT20" s="52"/>
      <c r="BU20" s="53"/>
      <c r="BV20" s="53"/>
      <c r="BW20" s="53"/>
      <c r="BX20" s="53"/>
      <c r="BY20" s="53"/>
      <c r="BZ20" s="53"/>
      <c r="CA20" s="53"/>
      <c r="CB20" s="53"/>
      <c r="CC20" s="53"/>
      <c r="CD20" s="53"/>
      <c r="CE20" s="54" t="s">
        <v>7</v>
      </c>
      <c r="CF20" s="54"/>
      <c r="CG20" s="53"/>
      <c r="CH20" s="50"/>
    </row>
    <row r="21" spans="2:100" x14ac:dyDescent="0.2">
      <c r="B21" s="21" t="s">
        <v>23</v>
      </c>
      <c r="C21" s="162">
        <v>1</v>
      </c>
      <c r="D21" s="143"/>
      <c r="E21" s="11"/>
      <c r="BF21" s="5" t="s">
        <v>1</v>
      </c>
      <c r="BG21" s="4">
        <v>1</v>
      </c>
      <c r="BI21" s="3"/>
      <c r="BT21" s="23"/>
      <c r="BU21" s="24"/>
      <c r="BV21" s="24"/>
      <c r="BW21" s="24"/>
      <c r="BX21" s="24"/>
      <c r="BY21" s="24"/>
      <c r="BZ21" s="24"/>
      <c r="CA21" s="24"/>
      <c r="CB21" s="24"/>
      <c r="CC21" s="24"/>
      <c r="CD21" s="24"/>
      <c r="CE21" s="24"/>
      <c r="CF21" s="24"/>
      <c r="CG21" s="27" t="s">
        <v>13</v>
      </c>
      <c r="CH21" s="22"/>
    </row>
    <row r="22" spans="2:100" x14ac:dyDescent="0.2">
      <c r="B22" s="21" t="s">
        <v>24</v>
      </c>
      <c r="C22" s="163">
        <v>1</v>
      </c>
      <c r="D22" s="143"/>
      <c r="E22" s="11"/>
      <c r="BF22" s="5" t="s">
        <v>2</v>
      </c>
      <c r="BG22" s="4">
        <v>1</v>
      </c>
      <c r="BI22" s="3"/>
      <c r="BT22" s="23"/>
      <c r="BU22" s="24"/>
      <c r="BV22" s="24"/>
      <c r="BW22" s="24"/>
      <c r="BX22" s="24"/>
      <c r="BY22" s="24"/>
      <c r="BZ22" s="24"/>
      <c r="CA22" s="24"/>
      <c r="CB22" s="24"/>
      <c r="CC22" s="24"/>
      <c r="CD22" s="24"/>
      <c r="CE22" s="24"/>
      <c r="CF22" s="24"/>
      <c r="CG22" s="27" t="s">
        <v>14</v>
      </c>
      <c r="CH22" s="21"/>
    </row>
    <row r="23" spans="2:100" x14ac:dyDescent="0.2">
      <c r="B23" s="21" t="s">
        <v>25</v>
      </c>
      <c r="C23" s="163"/>
      <c r="D23" s="143"/>
      <c r="E23" s="11"/>
      <c r="BF23" s="5" t="s">
        <v>5</v>
      </c>
      <c r="BG23" s="4"/>
      <c r="BI23" s="3"/>
      <c r="BT23" s="23"/>
      <c r="BU23" s="24"/>
      <c r="BV23" s="24"/>
      <c r="BW23" s="24"/>
      <c r="BX23" s="24"/>
      <c r="BY23" s="24"/>
      <c r="BZ23" s="24"/>
      <c r="CA23" s="24"/>
      <c r="CB23" s="24"/>
      <c r="CC23" s="24"/>
      <c r="CD23" s="24"/>
      <c r="CE23" s="24"/>
      <c r="CF23" s="24"/>
      <c r="CG23" s="27" t="s">
        <v>15</v>
      </c>
      <c r="CH23" s="25"/>
    </row>
    <row r="24" spans="2:100" x14ac:dyDescent="0.2">
      <c r="B24" s="21" t="s">
        <v>26</v>
      </c>
      <c r="C24" s="163">
        <v>1</v>
      </c>
      <c r="D24" s="143"/>
      <c r="E24" s="11"/>
      <c r="BF24" s="5" t="s">
        <v>4</v>
      </c>
      <c r="BG24" s="4">
        <v>1</v>
      </c>
      <c r="BI24" s="3"/>
      <c r="BT24" s="52"/>
      <c r="BU24" s="53"/>
      <c r="BV24" s="53"/>
      <c r="BW24" s="53"/>
      <c r="BX24" s="53"/>
      <c r="BY24" s="53"/>
      <c r="BZ24" s="53"/>
      <c r="CA24" s="53"/>
      <c r="CB24" s="53"/>
      <c r="CC24" s="53"/>
      <c r="CD24" s="53"/>
      <c r="CE24" s="54" t="s">
        <v>8</v>
      </c>
      <c r="CF24" s="54"/>
      <c r="CG24" s="53"/>
      <c r="CH24" s="50"/>
    </row>
    <row r="25" spans="2:100" x14ac:dyDescent="0.2">
      <c r="B25" s="21" t="s">
        <v>38</v>
      </c>
      <c r="C25" s="163"/>
      <c r="D25" s="143"/>
      <c r="E25" s="11"/>
      <c r="BF25" s="5" t="s">
        <v>3</v>
      </c>
      <c r="BG25" s="4"/>
      <c r="BI25" s="3"/>
      <c r="BT25" s="23"/>
      <c r="BU25" s="24"/>
      <c r="BV25" s="24"/>
      <c r="BW25" s="24"/>
      <c r="BX25" s="24"/>
      <c r="BY25" s="24"/>
      <c r="BZ25" s="24"/>
      <c r="CA25" s="24"/>
      <c r="CB25" s="24"/>
      <c r="CC25" s="24"/>
      <c r="CD25" s="24"/>
      <c r="CE25" s="24"/>
      <c r="CF25" s="24"/>
      <c r="CG25" s="27" t="s">
        <v>12</v>
      </c>
      <c r="CH25" s="26"/>
    </row>
    <row r="26" spans="2:100" x14ac:dyDescent="0.2">
      <c r="B26" s="21" t="s">
        <v>27</v>
      </c>
      <c r="C26" s="163">
        <v>1</v>
      </c>
      <c r="D26" s="143"/>
      <c r="E26" s="11"/>
      <c r="BC26" s="11"/>
      <c r="BT26" s="23"/>
      <c r="BU26" s="24"/>
      <c r="BV26" s="24"/>
      <c r="BW26" s="24"/>
      <c r="BX26" s="24"/>
      <c r="BY26" s="24"/>
      <c r="BZ26" s="24"/>
      <c r="CA26" s="24"/>
      <c r="CB26" s="24"/>
      <c r="CC26" s="24"/>
      <c r="CD26" s="24"/>
      <c r="CE26" s="24"/>
      <c r="CF26" s="24"/>
      <c r="CG26" s="27" t="s">
        <v>9</v>
      </c>
      <c r="CH26" s="3"/>
    </row>
    <row r="27" spans="2:100" x14ac:dyDescent="0.2">
      <c r="B27" s="21" t="s">
        <v>37</v>
      </c>
      <c r="C27" s="163"/>
      <c r="D27" s="143"/>
      <c r="E27" s="11"/>
      <c r="BT27" s="23"/>
      <c r="BU27" s="24"/>
      <c r="BV27" s="24"/>
      <c r="BW27" s="24"/>
      <c r="BX27" s="24"/>
      <c r="BY27" s="24"/>
      <c r="BZ27" s="24"/>
      <c r="CA27" s="24"/>
      <c r="CB27" s="24"/>
      <c r="CC27" s="24"/>
      <c r="CD27" s="24"/>
      <c r="CE27" s="24"/>
      <c r="CF27" s="24"/>
      <c r="CG27" s="27" t="s">
        <v>10</v>
      </c>
      <c r="CH27" s="3"/>
    </row>
    <row r="28" spans="2:100" x14ac:dyDescent="0.2">
      <c r="B28" s="21" t="s">
        <v>28</v>
      </c>
      <c r="C28" s="164"/>
      <c r="D28" s="143"/>
      <c r="E28" s="11"/>
      <c r="BT28" s="23"/>
      <c r="BU28" s="24"/>
      <c r="BV28" s="24"/>
      <c r="BW28" s="24"/>
      <c r="BX28" s="24"/>
      <c r="BY28" s="24"/>
      <c r="BZ28" s="24"/>
      <c r="CA28" s="24"/>
      <c r="CB28" s="24"/>
      <c r="CC28" s="24"/>
      <c r="CD28" s="24"/>
      <c r="CE28" s="24"/>
      <c r="CF28" s="24"/>
      <c r="CG28" s="27" t="s">
        <v>11</v>
      </c>
      <c r="CH28" s="3"/>
    </row>
    <row r="29" spans="2:100" x14ac:dyDescent="0.15">
      <c r="B29" s="51" t="s">
        <v>2</v>
      </c>
      <c r="C29" s="50"/>
      <c r="D29" s="144"/>
      <c r="E29" s="144"/>
      <c r="BV29" s="11"/>
      <c r="BW29" s="11"/>
      <c r="CS29" s="147"/>
      <c r="CT29" s="148"/>
    </row>
    <row r="30" spans="2:100" x14ac:dyDescent="0.15">
      <c r="B30" s="21" t="s">
        <v>29</v>
      </c>
      <c r="C30" s="163">
        <v>1</v>
      </c>
      <c r="D30" s="143"/>
      <c r="E30" s="11"/>
      <c r="AY30" s="20" t="s">
        <v>86</v>
      </c>
      <c r="BD30" s="11"/>
      <c r="BE30" s="11"/>
      <c r="BF30" s="108"/>
      <c r="CS30" s="147"/>
      <c r="CT30" s="148"/>
    </row>
    <row r="31" spans="2:100" x14ac:dyDescent="0.15">
      <c r="B31" s="21" t="s">
        <v>30</v>
      </c>
      <c r="C31" s="163"/>
      <c r="D31" s="143"/>
      <c r="E31" s="11"/>
      <c r="AY31" s="3">
        <v>1</v>
      </c>
      <c r="AZ31" s="165">
        <v>1</v>
      </c>
      <c r="BA31" s="142" t="s">
        <v>60</v>
      </c>
      <c r="BD31" s="11"/>
      <c r="BE31" s="11"/>
      <c r="CJ31" s="11"/>
      <c r="CK31" s="11"/>
      <c r="CL31" s="11"/>
      <c r="CM31" s="11"/>
      <c r="CN31" s="11"/>
      <c r="CO31" s="11"/>
      <c r="CP31" s="11"/>
      <c r="CQ31" s="11"/>
      <c r="CR31" s="11"/>
      <c r="CS31" s="149"/>
      <c r="CT31" s="150"/>
      <c r="CU31" s="11"/>
      <c r="CV31" s="11"/>
    </row>
    <row r="32" spans="2:100" x14ac:dyDescent="0.15">
      <c r="B32" s="21" t="s">
        <v>31</v>
      </c>
      <c r="C32" s="163"/>
      <c r="D32" s="143"/>
      <c r="E32" s="11"/>
      <c r="AY32" s="3">
        <v>2</v>
      </c>
      <c r="AZ32" s="165">
        <v>1</v>
      </c>
      <c r="BA32" s="142" t="s">
        <v>61</v>
      </c>
      <c r="BD32" s="11"/>
      <c r="BE32" s="11"/>
      <c r="CJ32" s="11"/>
      <c r="CK32" s="11"/>
      <c r="CL32" s="11"/>
      <c r="CM32" s="11"/>
      <c r="CN32" s="11"/>
      <c r="CO32" s="11"/>
      <c r="CP32" s="11"/>
      <c r="CQ32" s="11"/>
      <c r="CR32" s="11"/>
      <c r="CS32" s="149"/>
      <c r="CT32" s="150"/>
      <c r="CU32" s="11"/>
      <c r="CV32" s="11"/>
    </row>
    <row r="33" spans="2:100" x14ac:dyDescent="0.15">
      <c r="B33" s="21" t="s">
        <v>32</v>
      </c>
      <c r="C33" s="163"/>
      <c r="D33" s="143"/>
      <c r="E33" s="11"/>
      <c r="AY33" s="3">
        <v>3</v>
      </c>
      <c r="AZ33" s="165"/>
      <c r="BA33" s="142" t="s">
        <v>62</v>
      </c>
      <c r="BD33" s="11"/>
      <c r="BE33" s="11"/>
      <c r="CJ33" s="11"/>
      <c r="CK33" s="11"/>
      <c r="CL33" s="11"/>
      <c r="CM33" s="11"/>
      <c r="CN33" s="11"/>
      <c r="CO33" s="11"/>
      <c r="CP33" s="11"/>
      <c r="CQ33" s="11"/>
      <c r="CR33" s="11"/>
      <c r="CS33" s="149"/>
      <c r="CT33" s="150"/>
      <c r="CU33" s="11"/>
      <c r="CV33" s="11"/>
    </row>
    <row r="34" spans="2:100" x14ac:dyDescent="0.15">
      <c r="AY34" s="3">
        <v>4</v>
      </c>
      <c r="AZ34" s="165"/>
      <c r="BA34" s="142" t="s">
        <v>63</v>
      </c>
      <c r="BD34" s="11"/>
      <c r="BE34" s="11"/>
      <c r="CJ34" s="11"/>
      <c r="CK34" s="11"/>
      <c r="CL34" s="11"/>
      <c r="CM34" s="11"/>
      <c r="CN34" s="11"/>
      <c r="CO34" s="11"/>
      <c r="CP34" s="11"/>
      <c r="CQ34" s="11"/>
      <c r="CR34" s="11"/>
      <c r="CS34" s="149"/>
      <c r="CT34" s="150"/>
      <c r="CU34" s="11"/>
      <c r="CV34" s="11"/>
    </row>
    <row r="35" spans="2:100" x14ac:dyDescent="0.15">
      <c r="AY35" s="3">
        <v>5</v>
      </c>
      <c r="AZ35" s="165">
        <v>1</v>
      </c>
      <c r="BA35" s="142" t="s">
        <v>64</v>
      </c>
      <c r="BD35" s="11"/>
      <c r="BE35" s="11"/>
      <c r="CJ35" s="11"/>
      <c r="CK35" s="11"/>
      <c r="CL35" s="11"/>
      <c r="CM35" s="11"/>
      <c r="CN35" s="11"/>
      <c r="CO35" s="11"/>
      <c r="CP35" s="11"/>
      <c r="CQ35" s="11"/>
      <c r="CR35" s="11"/>
      <c r="CS35" s="149"/>
      <c r="CT35" s="150"/>
      <c r="CU35" s="11"/>
      <c r="CV35" s="11"/>
    </row>
    <row r="36" spans="2:100" x14ac:dyDescent="0.2">
      <c r="AY36" s="3">
        <v>6</v>
      </c>
      <c r="AZ36" s="165"/>
      <c r="BA36" s="142" t="s">
        <v>65</v>
      </c>
      <c r="BD36" s="11"/>
      <c r="BE36" s="11"/>
      <c r="CJ36" s="11"/>
      <c r="CK36" s="11"/>
      <c r="CL36" s="11"/>
      <c r="CM36" s="11"/>
      <c r="CN36" s="11"/>
      <c r="CO36" s="11"/>
      <c r="CP36" s="11"/>
      <c r="CQ36" s="11"/>
      <c r="CR36" s="11"/>
      <c r="CS36" s="11"/>
      <c r="CT36" s="11"/>
      <c r="CU36" s="11"/>
      <c r="CV36" s="11"/>
    </row>
    <row r="37" spans="2:100" x14ac:dyDescent="0.2">
      <c r="AY37" s="3">
        <v>7</v>
      </c>
      <c r="AZ37" s="165"/>
      <c r="BA37" s="142" t="s">
        <v>66</v>
      </c>
      <c r="BD37" s="11"/>
      <c r="BE37" s="11"/>
      <c r="CJ37" s="11"/>
      <c r="CK37" s="11"/>
      <c r="CL37" s="11"/>
      <c r="CM37" s="11"/>
      <c r="CN37" s="11"/>
      <c r="CO37" s="11"/>
      <c r="CP37" s="11"/>
      <c r="CQ37" s="11"/>
      <c r="CR37" s="11"/>
      <c r="CS37" s="11"/>
      <c r="CT37" s="11"/>
      <c r="CU37" s="11"/>
      <c r="CV37" s="11"/>
    </row>
  </sheetData>
  <conditionalFormatting sqref="BC7:CQ7 BC9:CQ17">
    <cfRule type="cellIs" dxfId="13" priority="2" operator="equal">
      <formula>"x"</formula>
    </cfRule>
  </conditionalFormatting>
  <conditionalFormatting sqref="BC8:CQ8">
    <cfRule type="cellIs" dxfId="12" priority="1" operator="equal">
      <formula>"x"</formula>
    </cfRule>
  </conditionalFormatting>
  <pageMargins left="0.2" right="0.2" top="0.25" bottom="0.25" header="0" footer="0.1"/>
  <pageSetup paperSize="9" scale="74"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EA0ED3A0B3EF46BAEE79BB4E666BF7" ma:contentTypeVersion="10" ma:contentTypeDescription="Create a new document." ma:contentTypeScope="" ma:versionID="f8971f767882c695b8ca17682b3b20f5">
  <xsd:schema xmlns:xsd="http://www.w3.org/2001/XMLSchema" xmlns:xs="http://www.w3.org/2001/XMLSchema" xmlns:p="http://schemas.microsoft.com/office/2006/metadata/properties" xmlns:ns2="d4f40f0d-3de8-4fdc-855a-cf624308cfad" xmlns:ns3="02543fd1-c4f0-4817-85ef-5eca98d95eca" targetNamespace="http://schemas.microsoft.com/office/2006/metadata/properties" ma:root="true" ma:fieldsID="6a3d3de6803b3ba84c87473de15cc3c2" ns2:_="" ns3:_="">
    <xsd:import namespace="d4f40f0d-3de8-4fdc-855a-cf624308cfad"/>
    <xsd:import namespace="02543fd1-c4f0-4817-85ef-5eca98d95e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40f0d-3de8-4fdc-855a-cf624308c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543fd1-c4f0-4817-85ef-5eca98d95ec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1C36AB-34A3-49D4-A262-D2110B105DFB}"/>
</file>

<file path=customXml/itemProps2.xml><?xml version="1.0" encoding="utf-8"?>
<ds:datastoreItem xmlns:ds="http://schemas.openxmlformats.org/officeDocument/2006/customXml" ds:itemID="{7C35B5C0-AE13-4DEC-9D55-810226C871DD}"/>
</file>

<file path=customXml/itemProps3.xml><?xml version="1.0" encoding="utf-8"?>
<ds:datastoreItem xmlns:ds="http://schemas.openxmlformats.org/officeDocument/2006/customXml" ds:itemID="{02FE8DFD-D26E-4926-A37B-E8227CC9E4B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NRS Summary</vt:lpstr>
      <vt:lpstr>Sheet1</vt:lpstr>
      <vt:lpstr>NRS 1.1</vt:lpstr>
      <vt:lpstr>NRS 1.2</vt:lpstr>
      <vt:lpstr>NRS 1.3</vt:lpstr>
      <vt:lpstr>NRS 1.4</vt:lpstr>
      <vt:lpstr>NRS 1.5</vt:lpstr>
      <vt:lpstr>NRS 1.6</vt:lpstr>
      <vt:lpstr>NRS 1.7</vt:lpstr>
      <vt:lpstr>NRS 2.1</vt:lpstr>
      <vt:lpstr>NRS 2.2</vt:lpstr>
      <vt:lpstr>NRS 2.3</vt:lpstr>
      <vt:lpstr>NRS 2.4</vt:lpstr>
      <vt:lpstr>NRS 2.5</vt:lpstr>
      <vt:lpstr>NRS 2.6</vt:lpstr>
      <vt:lpstr>NRS 3.1</vt:lpstr>
      <vt:lpstr>NRS 3.2</vt:lpstr>
      <vt:lpstr>NRS 3.3</vt:lpstr>
      <vt:lpstr>NRS 3.4</vt:lpstr>
      <vt:lpstr>NRS 3.5</vt:lpstr>
      <vt:lpstr>NRS 3.6</vt:lpstr>
      <vt:lpstr>NRS Action Plan 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FFMES-JG</dc:creator>
  <cp:lastModifiedBy>Robert Morley</cp:lastModifiedBy>
  <cp:lastPrinted>2019-05-08T09:17:45Z</cp:lastPrinted>
  <dcterms:created xsi:type="dcterms:W3CDTF">2018-11-12T07:10:15Z</dcterms:created>
  <dcterms:modified xsi:type="dcterms:W3CDTF">2019-11-11T19:57:16Z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0x010100CEEA0ED3A0B3EF46BAEE79BB4E666BF7</vt:lpwstr>
  </property>
</Properties>
</file>